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g01fileprd501\PPR_Groups_PRD\Jrs\R&amp;D\RSR\Charts\2023-04 Release\"/>
    </mc:Choice>
  </mc:AlternateContent>
  <xr:revisionPtr revIDLastSave="0" documentId="13_ncr:1_{A5B805DF-C827-448A-A122-048310F8D65B}" xr6:coauthVersionLast="47" xr6:coauthVersionMax="47" xr10:uidLastSave="{00000000-0000-0000-0000-000000000000}"/>
  <bookViews>
    <workbookView xWindow="-120" yWindow="-120" windowWidth="29040" windowHeight="15720" firstSheet="1" activeTab="4" xr2:uid="{AAF08B3B-A3B1-4470-AA0D-3C3F98BD7E00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Segment'!$Q$6,0,0,COUNTA([1]I_M_G_ALL_ALL_ALL_NO!$A:$A)-1,1)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VW'!$M$30,0,0,COUNTA([1]I_M_G_ALL_ALL_ALL_NO!$A:$A)-1,1)</definedName>
    <definedName name="USCompositeDates">OFFSET('U.S. EW &amp; VW'!$L$30,0,0,COUNTA([1]I_M_G_ALL_ALL_ALL_NO!$A:$A)-1,1)</definedName>
    <definedName name="USCompositeVW">OFFSET('U.S. EW &amp; VW'!$R$6,0,0,COUNTA([1]I_M_A_ALL_ALL_ALL_NO!$A:$A)-1,1)</definedName>
    <definedName name="USCompositeVWDates">OFFSET('U.S. EW &amp; VW'!$Q$6,0,0,COUNTA([1]I_M_A_ALL_ALL_ALL_NO!$A:$A)-1,1)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OFFSET(TransactionActivity!$X$98,0,0,COUNTA([1]counts!$A:$A)-97,1)</definedName>
    <definedName name="USGenComDistPercent">OFFSET(TransactionActivity!$AB$98,0,0,COUNTA([1]counts!$A:$A)-97,1)</definedName>
    <definedName name="USGenComVolume">OFFSET(TransactionActivity!$V$2,0,0,COUNTA([1]counts!$A:$A)-1,1)</definedName>
    <definedName name="USInvGradeCount">OFFSET(TransactionActivity!$P$2,0,0,COUNTA([1]counts!$A:$A)-1,1)</definedName>
    <definedName name="USInvGradeDistCount">OFFSET(TransactionActivity!$Y$98,0,0,COUNTA([1]counts!$A:$A)-97,1)</definedName>
    <definedName name="USInvGradeDistPercent">OFFSET(TransactionActivity!$AC$98,0,0,COUNTA([1]counts!$A:$A)-97,1)</definedName>
    <definedName name="USInvGradeVolume">OFFSET(TransactionActivity!$T$2,0,0,COUNTA([1]counts!$A:$A)-1,1)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Segment'!$P$6,0,0,COUNTA([1]I_M_A_ALL_EMF_ALL_NO!$A:$A)-1,1)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99" i="8" l="1"/>
  <c r="AA99" i="8" s="1"/>
  <c r="Z100" i="8"/>
  <c r="AA100" i="8" s="1"/>
  <c r="Z101" i="8"/>
  <c r="AA101" i="8"/>
  <c r="Z102" i="8"/>
  <c r="AA102" i="8" s="1"/>
  <c r="Z103" i="8"/>
  <c r="AA103" i="8" s="1"/>
  <c r="Z104" i="8"/>
  <c r="AA104" i="8"/>
  <c r="Z105" i="8"/>
  <c r="AA105" i="8"/>
  <c r="Z106" i="8"/>
  <c r="AA106" i="8"/>
  <c r="Z107" i="8"/>
  <c r="AA107" i="8" s="1"/>
  <c r="Z108" i="8"/>
  <c r="AA108" i="8"/>
  <c r="Z109" i="8"/>
  <c r="AA109" i="8"/>
  <c r="Z110" i="8"/>
  <c r="AA110" i="8"/>
  <c r="Z111" i="8"/>
  <c r="AA111" i="8" s="1"/>
  <c r="Z112" i="8"/>
  <c r="AA112" i="8"/>
  <c r="Z113" i="8"/>
  <c r="AA113" i="8"/>
  <c r="Z114" i="8"/>
  <c r="AA114" i="8"/>
  <c r="Z115" i="8"/>
  <c r="AA115" i="8" s="1"/>
  <c r="Z116" i="8"/>
  <c r="AA116" i="8"/>
  <c r="Z117" i="8"/>
  <c r="AA117" i="8"/>
  <c r="Z118" i="8"/>
  <c r="AA118" i="8"/>
  <c r="Z119" i="8"/>
  <c r="AA119" i="8" s="1"/>
  <c r="Z120" i="8"/>
  <c r="AA120" i="8"/>
  <c r="Z121" i="8"/>
  <c r="AA121" i="8"/>
  <c r="Z122" i="8"/>
  <c r="AA122" i="8"/>
  <c r="Z123" i="8"/>
  <c r="AA123" i="8" s="1"/>
  <c r="Z124" i="8"/>
  <c r="AA124" i="8"/>
  <c r="Z125" i="8"/>
  <c r="AA125" i="8"/>
  <c r="Z126" i="8"/>
  <c r="AA126" i="8"/>
  <c r="Z127" i="8"/>
  <c r="AA127" i="8" s="1"/>
  <c r="Z128" i="8"/>
  <c r="AA128" i="8"/>
  <c r="Z129" i="8"/>
  <c r="AA129" i="8"/>
  <c r="Z130" i="8"/>
  <c r="AA130" i="8"/>
  <c r="Z131" i="8"/>
  <c r="AA131" i="8" s="1"/>
  <c r="Z132" i="8"/>
  <c r="AA132" i="8"/>
  <c r="Z133" i="8"/>
  <c r="AA133" i="8"/>
  <c r="Z134" i="8"/>
  <c r="AA134" i="8"/>
  <c r="Z135" i="8"/>
  <c r="AA135" i="8" s="1"/>
  <c r="Z136" i="8"/>
  <c r="AA136" i="8"/>
  <c r="Z137" i="8"/>
  <c r="AA137" i="8"/>
  <c r="Z138" i="8"/>
  <c r="AA138" i="8"/>
  <c r="Z139" i="8"/>
  <c r="AA139" i="8" s="1"/>
  <c r="Z140" i="8"/>
  <c r="AA140" i="8"/>
  <c r="Z141" i="8"/>
  <c r="AA141" i="8"/>
  <c r="Z142" i="8"/>
  <c r="AA142" i="8"/>
  <c r="Z143" i="8"/>
  <c r="AA143" i="8" s="1"/>
  <c r="Z144" i="8"/>
  <c r="AA144" i="8"/>
  <c r="Z145" i="8"/>
  <c r="AA145" i="8"/>
  <c r="Z146" i="8"/>
  <c r="AA146" i="8"/>
  <c r="Z147" i="8"/>
  <c r="AA147" i="8" s="1"/>
  <c r="Z148" i="8"/>
  <c r="AA148" i="8"/>
  <c r="Z149" i="8"/>
  <c r="AA149" i="8"/>
  <c r="Z150" i="8"/>
  <c r="AA150" i="8"/>
  <c r="Z151" i="8"/>
  <c r="AA151" i="8" s="1"/>
  <c r="Z152" i="8"/>
  <c r="AA152" i="8"/>
  <c r="Z153" i="8"/>
  <c r="AA153" i="8"/>
  <c r="Z154" i="8"/>
  <c r="AA154" i="8"/>
  <c r="Z155" i="8"/>
  <c r="AA155" i="8" s="1"/>
  <c r="Z156" i="8"/>
  <c r="AA156" i="8"/>
  <c r="Z157" i="8"/>
  <c r="AA157" i="8"/>
  <c r="Z158" i="8"/>
  <c r="AA158" i="8"/>
  <c r="Z159" i="8"/>
  <c r="AA159" i="8" s="1"/>
  <c r="Z160" i="8"/>
  <c r="AA160" i="8"/>
  <c r="Z161" i="8"/>
  <c r="AA161" i="8"/>
  <c r="Z162" i="8"/>
  <c r="AA162" i="8"/>
  <c r="Z163" i="8"/>
  <c r="AA163" i="8" s="1"/>
  <c r="Z164" i="8"/>
  <c r="AA164" i="8"/>
  <c r="Z165" i="8"/>
  <c r="AA165" i="8"/>
  <c r="Z166" i="8"/>
  <c r="AA166" i="8"/>
  <c r="Z167" i="8"/>
  <c r="AA167" i="8" s="1"/>
  <c r="Z168" i="8"/>
  <c r="AA168" i="8"/>
  <c r="Z169" i="8"/>
  <c r="AA169" i="8"/>
  <c r="Z170" i="8"/>
  <c r="AA170" i="8"/>
  <c r="Z171" i="8"/>
  <c r="AA171" i="8" s="1"/>
  <c r="Z172" i="8"/>
  <c r="AA172" i="8"/>
  <c r="Z173" i="8"/>
  <c r="AA173" i="8"/>
  <c r="Z174" i="8"/>
  <c r="AA174" i="8"/>
  <c r="Z175" i="8"/>
  <c r="AA175" i="8" s="1"/>
  <c r="Z176" i="8"/>
  <c r="AA176" i="8"/>
  <c r="Z177" i="8"/>
  <c r="AA177" i="8"/>
  <c r="Z178" i="8"/>
  <c r="AA178" i="8"/>
  <c r="Z179" i="8"/>
  <c r="AA179" i="8" s="1"/>
  <c r="Z180" i="8"/>
  <c r="AA180" i="8"/>
  <c r="Z181" i="8"/>
  <c r="AA181" i="8"/>
  <c r="Z182" i="8"/>
  <c r="AA182" i="8"/>
  <c r="Z183" i="8"/>
  <c r="AA183" i="8" s="1"/>
  <c r="Z184" i="8"/>
  <c r="AA184" i="8"/>
  <c r="Z185" i="8"/>
  <c r="AA185" i="8"/>
  <c r="Z186" i="8"/>
  <c r="AA186" i="8"/>
  <c r="Z187" i="8"/>
  <c r="AA187" i="8" s="1"/>
  <c r="Z188" i="8"/>
  <c r="AA188" i="8" s="1"/>
  <c r="Z189" i="8"/>
  <c r="AA189" i="8"/>
  <c r="Z190" i="8"/>
  <c r="AA190" i="8"/>
  <c r="Z191" i="8"/>
  <c r="AA191" i="8" s="1"/>
  <c r="Z192" i="8"/>
  <c r="AA192" i="8" s="1"/>
  <c r="Z193" i="8"/>
  <c r="AA193" i="8"/>
  <c r="Z194" i="8"/>
  <c r="AA194" i="8"/>
  <c r="Z195" i="8"/>
  <c r="AA195" i="8" s="1"/>
  <c r="Z196" i="8"/>
  <c r="AA196" i="8" s="1"/>
  <c r="Z197" i="8"/>
  <c r="AA197" i="8"/>
  <c r="Z198" i="8"/>
  <c r="AA198" i="8"/>
  <c r="Z199" i="8"/>
  <c r="AA199" i="8" s="1"/>
  <c r="Z200" i="8"/>
  <c r="AA200" i="8" s="1"/>
  <c r="Z201" i="8"/>
  <c r="AA201" i="8"/>
  <c r="Z202" i="8"/>
  <c r="AA202" i="8"/>
  <c r="Z203" i="8"/>
  <c r="AA203" i="8" s="1"/>
  <c r="Z204" i="8"/>
  <c r="AA204" i="8" s="1"/>
  <c r="Z205" i="8"/>
  <c r="AA205" i="8"/>
  <c r="Z206" i="8"/>
  <c r="AA206" i="8"/>
  <c r="Z207" i="8"/>
  <c r="AA207" i="8" s="1"/>
  <c r="Z208" i="8"/>
  <c r="AA208" i="8" s="1"/>
  <c r="Z209" i="8"/>
  <c r="AA209" i="8"/>
  <c r="Z210" i="8"/>
  <c r="AA210" i="8" s="1"/>
  <c r="Z211" i="8"/>
  <c r="AA211" i="8" s="1"/>
  <c r="Z212" i="8"/>
  <c r="AA212" i="8" s="1"/>
  <c r="Z213" i="8"/>
  <c r="AA213" i="8"/>
  <c r="Z214" i="8"/>
  <c r="AA214" i="8" s="1"/>
  <c r="Z215" i="8"/>
  <c r="AA215" i="8" s="1"/>
  <c r="Z216" i="8"/>
  <c r="AA216" i="8" s="1"/>
  <c r="Z217" i="8"/>
  <c r="AA217" i="8"/>
  <c r="Z218" i="8"/>
  <c r="AA218" i="8" s="1"/>
  <c r="Z219" i="8"/>
  <c r="AA219" i="8" s="1"/>
  <c r="Z220" i="8"/>
  <c r="AA220" i="8" s="1"/>
  <c r="Z221" i="8"/>
  <c r="AA221" i="8"/>
  <c r="Z222" i="8"/>
  <c r="AA222" i="8" s="1"/>
  <c r="Z223" i="8"/>
  <c r="AA223" i="8" s="1"/>
  <c r="Z224" i="8"/>
  <c r="AA224" i="8" s="1"/>
  <c r="Z225" i="8"/>
  <c r="AA225" i="8"/>
  <c r="Z226" i="8"/>
  <c r="AA226" i="8" s="1"/>
  <c r="Z227" i="8"/>
  <c r="AA227" i="8" s="1"/>
  <c r="Z228" i="8"/>
  <c r="AA228" i="8" s="1"/>
  <c r="Z229" i="8"/>
  <c r="AA229" i="8"/>
  <c r="Z230" i="8"/>
  <c r="AA230" i="8" s="1"/>
  <c r="Z231" i="8"/>
  <c r="AA231" i="8" s="1"/>
  <c r="Z232" i="8"/>
  <c r="AA232" i="8" s="1"/>
  <c r="Z233" i="8"/>
  <c r="AA233" i="8"/>
  <c r="Z234" i="8"/>
  <c r="AA234" i="8" s="1"/>
  <c r="Z235" i="8"/>
  <c r="AA235" i="8" s="1"/>
  <c r="Z236" i="8"/>
  <c r="AA236" i="8" s="1"/>
  <c r="Z237" i="8"/>
  <c r="AA237" i="8"/>
  <c r="Z238" i="8"/>
  <c r="AA238" i="8" s="1"/>
  <c r="Z239" i="8"/>
  <c r="AA239" i="8" s="1"/>
  <c r="Z240" i="8"/>
  <c r="AA240" i="8" s="1"/>
  <c r="Z241" i="8"/>
  <c r="AA241" i="8"/>
  <c r="Z242" i="8"/>
  <c r="AA242" i="8" s="1"/>
  <c r="Z243" i="8"/>
  <c r="AA243" i="8" s="1"/>
  <c r="Z244" i="8"/>
  <c r="AA244" i="8" s="1"/>
  <c r="Z245" i="8"/>
  <c r="AA245" i="8"/>
  <c r="Z246" i="8"/>
  <c r="AA246" i="8" s="1"/>
  <c r="Z247" i="8"/>
  <c r="AA247" i="8" s="1"/>
  <c r="Z248" i="8"/>
  <c r="AA248" i="8" s="1"/>
  <c r="Z249" i="8"/>
  <c r="AA249" i="8"/>
  <c r="Z250" i="8"/>
  <c r="AA250" i="8" s="1"/>
  <c r="Z251" i="8"/>
  <c r="AA251" i="8" s="1"/>
  <c r="Z252" i="8"/>
  <c r="AA252" i="8" s="1"/>
  <c r="Z253" i="8"/>
  <c r="AA253" i="8"/>
  <c r="Z254" i="8"/>
  <c r="AA254" i="8" s="1"/>
  <c r="Z255" i="8"/>
  <c r="AA255" i="8" s="1"/>
  <c r="Z256" i="8"/>
  <c r="AA256" i="8" s="1"/>
  <c r="Z257" i="8"/>
  <c r="AA257" i="8"/>
  <c r="Z258" i="8"/>
  <c r="AA258" i="8" s="1"/>
  <c r="Z259" i="8"/>
  <c r="AA259" i="8" s="1"/>
  <c r="Z260" i="8"/>
  <c r="AA260" i="8" s="1"/>
  <c r="Z261" i="8"/>
  <c r="AA261" i="8"/>
  <c r="Z262" i="8"/>
  <c r="AA262" i="8" s="1"/>
  <c r="Z263" i="8"/>
  <c r="AA263" i="8" s="1"/>
  <c r="Z264" i="8"/>
  <c r="AA264" i="8" s="1"/>
  <c r="Z265" i="8"/>
  <c r="AA265" i="8"/>
  <c r="Z266" i="8"/>
  <c r="AA266" i="8" s="1"/>
  <c r="Z267" i="8"/>
  <c r="AA267" i="8" s="1"/>
  <c r="Z268" i="8"/>
  <c r="AA268" i="8" s="1"/>
  <c r="Z269" i="8"/>
  <c r="AA269" i="8"/>
  <c r="Z270" i="8"/>
  <c r="AA270" i="8" s="1"/>
  <c r="Z271" i="8"/>
  <c r="AA271" i="8" s="1"/>
  <c r="Z272" i="8"/>
  <c r="AA272" i="8" s="1"/>
  <c r="Z273" i="8"/>
  <c r="AA273" i="8"/>
  <c r="Z274" i="8"/>
  <c r="AA274" i="8" s="1"/>
  <c r="Z275" i="8"/>
  <c r="AA275" i="8" s="1"/>
  <c r="Z276" i="8"/>
  <c r="AA276" i="8" s="1"/>
  <c r="Z277" i="8"/>
  <c r="AA277" i="8"/>
  <c r="Z278" i="8"/>
  <c r="AA278" i="8" s="1"/>
  <c r="Z279" i="8"/>
  <c r="AA279" i="8" s="1"/>
  <c r="Z280" i="8"/>
  <c r="AA280" i="8" s="1"/>
  <c r="AA98" i="8"/>
  <c r="Z98" i="8"/>
  <c r="W4" i="8"/>
  <c r="W5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55" i="8"/>
  <c r="W56" i="8"/>
  <c r="W57" i="8"/>
  <c r="W58" i="8"/>
  <c r="W59" i="8"/>
  <c r="W60" i="8"/>
  <c r="W61" i="8"/>
  <c r="W62" i="8"/>
  <c r="W63" i="8"/>
  <c r="W64" i="8"/>
  <c r="W65" i="8"/>
  <c r="W66" i="8"/>
  <c r="W67" i="8"/>
  <c r="W68" i="8"/>
  <c r="W69" i="8"/>
  <c r="W70" i="8"/>
  <c r="W71" i="8"/>
  <c r="W72" i="8"/>
  <c r="W73" i="8"/>
  <c r="W74" i="8"/>
  <c r="W75" i="8"/>
  <c r="W76" i="8"/>
  <c r="W77" i="8"/>
  <c r="W78" i="8"/>
  <c r="W79" i="8"/>
  <c r="W80" i="8"/>
  <c r="W81" i="8"/>
  <c r="W82" i="8"/>
  <c r="W83" i="8"/>
  <c r="W84" i="8"/>
  <c r="W85" i="8"/>
  <c r="W86" i="8"/>
  <c r="W87" i="8"/>
  <c r="W88" i="8"/>
  <c r="W89" i="8"/>
  <c r="W90" i="8"/>
  <c r="W91" i="8"/>
  <c r="W92" i="8"/>
  <c r="W93" i="8"/>
  <c r="W94" i="8"/>
  <c r="W95" i="8"/>
  <c r="W96" i="8"/>
  <c r="W97" i="8"/>
  <c r="W98" i="8"/>
  <c r="W99" i="8"/>
  <c r="W100" i="8"/>
  <c r="W101" i="8"/>
  <c r="W102" i="8"/>
  <c r="W103" i="8"/>
  <c r="W104" i="8"/>
  <c r="W105" i="8"/>
  <c r="W106" i="8"/>
  <c r="W107" i="8"/>
  <c r="W108" i="8"/>
  <c r="W109" i="8"/>
  <c r="W110" i="8"/>
  <c r="W111" i="8"/>
  <c r="W112" i="8"/>
  <c r="W113" i="8"/>
  <c r="W114" i="8"/>
  <c r="W115" i="8"/>
  <c r="W116" i="8"/>
  <c r="W117" i="8"/>
  <c r="W118" i="8"/>
  <c r="W119" i="8"/>
  <c r="W120" i="8"/>
  <c r="W121" i="8"/>
  <c r="W122" i="8"/>
  <c r="W123" i="8"/>
  <c r="W124" i="8"/>
  <c r="W125" i="8"/>
  <c r="W126" i="8"/>
  <c r="W127" i="8"/>
  <c r="W128" i="8"/>
  <c r="W129" i="8"/>
  <c r="W130" i="8"/>
  <c r="W131" i="8"/>
  <c r="W132" i="8"/>
  <c r="W133" i="8"/>
  <c r="W134" i="8"/>
  <c r="W135" i="8"/>
  <c r="W136" i="8"/>
  <c r="W137" i="8"/>
  <c r="W138" i="8"/>
  <c r="W139" i="8"/>
  <c r="W140" i="8"/>
  <c r="W141" i="8"/>
  <c r="W142" i="8"/>
  <c r="W143" i="8"/>
  <c r="W144" i="8"/>
  <c r="W145" i="8"/>
  <c r="W146" i="8"/>
  <c r="W147" i="8"/>
  <c r="W148" i="8"/>
  <c r="W149" i="8"/>
  <c r="W150" i="8"/>
  <c r="W151" i="8"/>
  <c r="W152" i="8"/>
  <c r="W153" i="8"/>
  <c r="W154" i="8"/>
  <c r="W155" i="8"/>
  <c r="W156" i="8"/>
  <c r="W157" i="8"/>
  <c r="W158" i="8"/>
  <c r="W159" i="8"/>
  <c r="W160" i="8"/>
  <c r="W161" i="8"/>
  <c r="W162" i="8"/>
  <c r="W163" i="8"/>
  <c r="W164" i="8"/>
  <c r="W165" i="8"/>
  <c r="W166" i="8"/>
  <c r="W167" i="8"/>
  <c r="W168" i="8"/>
  <c r="W169" i="8"/>
  <c r="W170" i="8"/>
  <c r="W171" i="8"/>
  <c r="W172" i="8"/>
  <c r="W173" i="8"/>
  <c r="W174" i="8"/>
  <c r="W175" i="8"/>
  <c r="W176" i="8"/>
  <c r="W177" i="8"/>
  <c r="W178" i="8"/>
  <c r="W179" i="8"/>
  <c r="W180" i="8"/>
  <c r="W181" i="8"/>
  <c r="W182" i="8"/>
  <c r="W183" i="8"/>
  <c r="W184" i="8"/>
  <c r="W185" i="8"/>
  <c r="W186" i="8"/>
  <c r="W187" i="8"/>
  <c r="W188" i="8"/>
  <c r="W189" i="8"/>
  <c r="W190" i="8"/>
  <c r="W191" i="8"/>
  <c r="W192" i="8"/>
  <c r="W193" i="8"/>
  <c r="W194" i="8"/>
  <c r="W195" i="8"/>
  <c r="W196" i="8"/>
  <c r="W197" i="8"/>
  <c r="W198" i="8"/>
  <c r="W199" i="8"/>
  <c r="W200" i="8"/>
  <c r="W201" i="8"/>
  <c r="W202" i="8"/>
  <c r="W203" i="8"/>
  <c r="W204" i="8"/>
  <c r="W205" i="8"/>
  <c r="W206" i="8"/>
  <c r="W207" i="8"/>
  <c r="W208" i="8"/>
  <c r="W209" i="8"/>
  <c r="W210" i="8"/>
  <c r="W211" i="8"/>
  <c r="W212" i="8"/>
  <c r="W213" i="8"/>
  <c r="W214" i="8"/>
  <c r="W215" i="8"/>
  <c r="W216" i="8"/>
  <c r="W217" i="8"/>
  <c r="W218" i="8"/>
  <c r="W219" i="8"/>
  <c r="W220" i="8"/>
  <c r="W221" i="8"/>
  <c r="W222" i="8"/>
  <c r="W223" i="8"/>
  <c r="W224" i="8"/>
  <c r="W225" i="8"/>
  <c r="W226" i="8"/>
  <c r="W227" i="8"/>
  <c r="W228" i="8"/>
  <c r="W229" i="8"/>
  <c r="W230" i="8"/>
  <c r="W231" i="8"/>
  <c r="W232" i="8"/>
  <c r="W233" i="8"/>
  <c r="W234" i="8"/>
  <c r="W235" i="8"/>
  <c r="W236" i="8"/>
  <c r="W237" i="8"/>
  <c r="W238" i="8"/>
  <c r="W239" i="8"/>
  <c r="W240" i="8"/>
  <c r="W241" i="8"/>
  <c r="W242" i="8"/>
  <c r="W243" i="8"/>
  <c r="W244" i="8"/>
  <c r="W245" i="8"/>
  <c r="W246" i="8"/>
  <c r="W247" i="8"/>
  <c r="W248" i="8"/>
  <c r="W249" i="8"/>
  <c r="W250" i="8"/>
  <c r="W251" i="8"/>
  <c r="W252" i="8"/>
  <c r="W253" i="8"/>
  <c r="W254" i="8"/>
  <c r="W255" i="8"/>
  <c r="W256" i="8"/>
  <c r="W257" i="8"/>
  <c r="W258" i="8"/>
  <c r="W259" i="8"/>
  <c r="W260" i="8"/>
  <c r="W261" i="8"/>
  <c r="W262" i="8"/>
  <c r="W263" i="8"/>
  <c r="W264" i="8"/>
  <c r="W265" i="8"/>
  <c r="W266" i="8"/>
  <c r="W267" i="8"/>
  <c r="W268" i="8"/>
  <c r="W269" i="8"/>
  <c r="W270" i="8"/>
  <c r="W271" i="8"/>
  <c r="W272" i="8"/>
  <c r="W273" i="8"/>
  <c r="W274" i="8"/>
  <c r="W275" i="8"/>
  <c r="W276" i="8"/>
  <c r="W277" i="8"/>
  <c r="W278" i="8"/>
  <c r="W279" i="8"/>
  <c r="W280" i="8"/>
  <c r="W3" i="8"/>
  <c r="U4" i="8"/>
  <c r="U5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92" i="8"/>
  <c r="U93" i="8"/>
  <c r="U94" i="8"/>
  <c r="U95" i="8"/>
  <c r="U96" i="8"/>
  <c r="U97" i="8"/>
  <c r="U98" i="8"/>
  <c r="U99" i="8"/>
  <c r="U100" i="8"/>
  <c r="U101" i="8"/>
  <c r="U102" i="8"/>
  <c r="U103" i="8"/>
  <c r="U104" i="8"/>
  <c r="U105" i="8"/>
  <c r="U106" i="8"/>
  <c r="U107" i="8"/>
  <c r="U108" i="8"/>
  <c r="U109" i="8"/>
  <c r="U110" i="8"/>
  <c r="U111" i="8"/>
  <c r="U112" i="8"/>
  <c r="U113" i="8"/>
  <c r="U114" i="8"/>
  <c r="U115" i="8"/>
  <c r="U116" i="8"/>
  <c r="U117" i="8"/>
  <c r="U118" i="8"/>
  <c r="U119" i="8"/>
  <c r="U120" i="8"/>
  <c r="U121" i="8"/>
  <c r="U122" i="8"/>
  <c r="U123" i="8"/>
  <c r="U124" i="8"/>
  <c r="U125" i="8"/>
  <c r="U126" i="8"/>
  <c r="U127" i="8"/>
  <c r="U128" i="8"/>
  <c r="U129" i="8"/>
  <c r="U130" i="8"/>
  <c r="U131" i="8"/>
  <c r="U132" i="8"/>
  <c r="U133" i="8"/>
  <c r="U134" i="8"/>
  <c r="U135" i="8"/>
  <c r="U136" i="8"/>
  <c r="U137" i="8"/>
  <c r="U138" i="8"/>
  <c r="U139" i="8"/>
  <c r="U140" i="8"/>
  <c r="U141" i="8"/>
  <c r="U142" i="8"/>
  <c r="U143" i="8"/>
  <c r="U144" i="8"/>
  <c r="U145" i="8"/>
  <c r="U146" i="8"/>
  <c r="U147" i="8"/>
  <c r="U148" i="8"/>
  <c r="U149" i="8"/>
  <c r="U150" i="8"/>
  <c r="U151" i="8"/>
  <c r="U152" i="8"/>
  <c r="U153" i="8"/>
  <c r="U154" i="8"/>
  <c r="U155" i="8"/>
  <c r="U156" i="8"/>
  <c r="U157" i="8"/>
  <c r="U158" i="8"/>
  <c r="U159" i="8"/>
  <c r="U160" i="8"/>
  <c r="U161" i="8"/>
  <c r="U162" i="8"/>
  <c r="U163" i="8"/>
  <c r="U164" i="8"/>
  <c r="U165" i="8"/>
  <c r="U166" i="8"/>
  <c r="U167" i="8"/>
  <c r="U168" i="8"/>
  <c r="U169" i="8"/>
  <c r="U170" i="8"/>
  <c r="U171" i="8"/>
  <c r="U172" i="8"/>
  <c r="U173" i="8"/>
  <c r="U174" i="8"/>
  <c r="U175" i="8"/>
  <c r="U176" i="8"/>
  <c r="U177" i="8"/>
  <c r="U178" i="8"/>
  <c r="U179" i="8"/>
  <c r="U180" i="8"/>
  <c r="U181" i="8"/>
  <c r="U182" i="8"/>
  <c r="U183" i="8"/>
  <c r="U184" i="8"/>
  <c r="U185" i="8"/>
  <c r="U186" i="8"/>
  <c r="U187" i="8"/>
  <c r="U188" i="8"/>
  <c r="U189" i="8"/>
  <c r="U190" i="8"/>
  <c r="U191" i="8"/>
  <c r="U192" i="8"/>
  <c r="U193" i="8"/>
  <c r="U194" i="8"/>
  <c r="U195" i="8"/>
  <c r="U196" i="8"/>
  <c r="U197" i="8"/>
  <c r="U198" i="8"/>
  <c r="U199" i="8"/>
  <c r="U200" i="8"/>
  <c r="U201" i="8"/>
  <c r="U202" i="8"/>
  <c r="U203" i="8"/>
  <c r="U204" i="8"/>
  <c r="U205" i="8"/>
  <c r="U206" i="8"/>
  <c r="U207" i="8"/>
  <c r="U208" i="8"/>
  <c r="U209" i="8"/>
  <c r="U210" i="8"/>
  <c r="U211" i="8"/>
  <c r="U212" i="8"/>
  <c r="U213" i="8"/>
  <c r="U214" i="8"/>
  <c r="U215" i="8"/>
  <c r="U216" i="8"/>
  <c r="U217" i="8"/>
  <c r="U218" i="8"/>
  <c r="U219" i="8"/>
  <c r="U220" i="8"/>
  <c r="U221" i="8"/>
  <c r="U222" i="8"/>
  <c r="U223" i="8"/>
  <c r="U224" i="8"/>
  <c r="U225" i="8"/>
  <c r="U226" i="8"/>
  <c r="U227" i="8"/>
  <c r="U228" i="8"/>
  <c r="U229" i="8"/>
  <c r="U230" i="8"/>
  <c r="U231" i="8"/>
  <c r="U232" i="8"/>
  <c r="U233" i="8"/>
  <c r="U234" i="8"/>
  <c r="U235" i="8"/>
  <c r="U236" i="8"/>
  <c r="U237" i="8"/>
  <c r="U238" i="8"/>
  <c r="U239" i="8"/>
  <c r="U240" i="8"/>
  <c r="U241" i="8"/>
  <c r="U242" i="8"/>
  <c r="U243" i="8"/>
  <c r="U244" i="8"/>
  <c r="U245" i="8"/>
  <c r="U246" i="8"/>
  <c r="U247" i="8"/>
  <c r="U248" i="8"/>
  <c r="U249" i="8"/>
  <c r="U250" i="8"/>
  <c r="U251" i="8"/>
  <c r="U252" i="8"/>
  <c r="U253" i="8"/>
  <c r="U254" i="8"/>
  <c r="U255" i="8"/>
  <c r="U256" i="8"/>
  <c r="U257" i="8"/>
  <c r="U258" i="8"/>
  <c r="U259" i="8"/>
  <c r="U260" i="8"/>
  <c r="U261" i="8"/>
  <c r="U262" i="8"/>
  <c r="U263" i="8"/>
  <c r="U264" i="8"/>
  <c r="U265" i="8"/>
  <c r="U266" i="8"/>
  <c r="U267" i="8"/>
  <c r="U268" i="8"/>
  <c r="U269" i="8"/>
  <c r="U270" i="8"/>
  <c r="U271" i="8"/>
  <c r="U272" i="8"/>
  <c r="U273" i="8"/>
  <c r="U274" i="8"/>
  <c r="U275" i="8"/>
  <c r="U276" i="8"/>
  <c r="U277" i="8"/>
  <c r="U278" i="8"/>
  <c r="U279" i="8"/>
  <c r="U280" i="8"/>
  <c r="U3" i="8"/>
  <c r="S4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102" i="8"/>
  <c r="S103" i="8"/>
  <c r="S104" i="8"/>
  <c r="S105" i="8"/>
  <c r="S106" i="8"/>
  <c r="S107" i="8"/>
  <c r="S108" i="8"/>
  <c r="S109" i="8"/>
  <c r="S110" i="8"/>
  <c r="S111" i="8"/>
  <c r="S112" i="8"/>
  <c r="S113" i="8"/>
  <c r="S114" i="8"/>
  <c r="S115" i="8"/>
  <c r="S116" i="8"/>
  <c r="S117" i="8"/>
  <c r="S118" i="8"/>
  <c r="S119" i="8"/>
  <c r="S120" i="8"/>
  <c r="S121" i="8"/>
  <c r="S122" i="8"/>
  <c r="S123" i="8"/>
  <c r="S124" i="8"/>
  <c r="S125" i="8"/>
  <c r="S126" i="8"/>
  <c r="S127" i="8"/>
  <c r="S128" i="8"/>
  <c r="S129" i="8"/>
  <c r="S130" i="8"/>
  <c r="S131" i="8"/>
  <c r="S132" i="8"/>
  <c r="S133" i="8"/>
  <c r="S134" i="8"/>
  <c r="S135" i="8"/>
  <c r="S136" i="8"/>
  <c r="S137" i="8"/>
  <c r="S138" i="8"/>
  <c r="S139" i="8"/>
  <c r="S140" i="8"/>
  <c r="S141" i="8"/>
  <c r="S142" i="8"/>
  <c r="S143" i="8"/>
  <c r="S144" i="8"/>
  <c r="S145" i="8"/>
  <c r="S146" i="8"/>
  <c r="S147" i="8"/>
  <c r="S148" i="8"/>
  <c r="S149" i="8"/>
  <c r="S150" i="8"/>
  <c r="S151" i="8"/>
  <c r="S152" i="8"/>
  <c r="S153" i="8"/>
  <c r="S154" i="8"/>
  <c r="S155" i="8"/>
  <c r="S156" i="8"/>
  <c r="S157" i="8"/>
  <c r="S158" i="8"/>
  <c r="S159" i="8"/>
  <c r="S160" i="8"/>
  <c r="S161" i="8"/>
  <c r="S162" i="8"/>
  <c r="S163" i="8"/>
  <c r="S164" i="8"/>
  <c r="S165" i="8"/>
  <c r="S166" i="8"/>
  <c r="S167" i="8"/>
  <c r="S168" i="8"/>
  <c r="S169" i="8"/>
  <c r="S170" i="8"/>
  <c r="S171" i="8"/>
  <c r="S172" i="8"/>
  <c r="S173" i="8"/>
  <c r="S174" i="8"/>
  <c r="S175" i="8"/>
  <c r="S176" i="8"/>
  <c r="S177" i="8"/>
  <c r="S178" i="8"/>
  <c r="S179" i="8"/>
  <c r="S180" i="8"/>
  <c r="S181" i="8"/>
  <c r="S182" i="8"/>
  <c r="S183" i="8"/>
  <c r="S184" i="8"/>
  <c r="S185" i="8"/>
  <c r="S186" i="8"/>
  <c r="S187" i="8"/>
  <c r="S188" i="8"/>
  <c r="S189" i="8"/>
  <c r="S190" i="8"/>
  <c r="S191" i="8"/>
  <c r="S192" i="8"/>
  <c r="S193" i="8"/>
  <c r="S194" i="8"/>
  <c r="S195" i="8"/>
  <c r="S196" i="8"/>
  <c r="S197" i="8"/>
  <c r="S198" i="8"/>
  <c r="S199" i="8"/>
  <c r="S200" i="8"/>
  <c r="S201" i="8"/>
  <c r="S202" i="8"/>
  <c r="S203" i="8"/>
  <c r="S204" i="8"/>
  <c r="S205" i="8"/>
  <c r="S206" i="8"/>
  <c r="S207" i="8"/>
  <c r="S208" i="8"/>
  <c r="S209" i="8"/>
  <c r="S210" i="8"/>
  <c r="S211" i="8"/>
  <c r="S212" i="8"/>
  <c r="S213" i="8"/>
  <c r="S214" i="8"/>
  <c r="S215" i="8"/>
  <c r="S216" i="8"/>
  <c r="S217" i="8"/>
  <c r="S218" i="8"/>
  <c r="S219" i="8"/>
  <c r="S220" i="8"/>
  <c r="S221" i="8"/>
  <c r="S222" i="8"/>
  <c r="S223" i="8"/>
  <c r="S224" i="8"/>
  <c r="S225" i="8"/>
  <c r="S226" i="8"/>
  <c r="S227" i="8"/>
  <c r="S228" i="8"/>
  <c r="S229" i="8"/>
  <c r="S230" i="8"/>
  <c r="S231" i="8"/>
  <c r="S232" i="8"/>
  <c r="S233" i="8"/>
  <c r="S234" i="8"/>
  <c r="S235" i="8"/>
  <c r="S236" i="8"/>
  <c r="S237" i="8"/>
  <c r="S238" i="8"/>
  <c r="S239" i="8"/>
  <c r="S240" i="8"/>
  <c r="S241" i="8"/>
  <c r="S242" i="8"/>
  <c r="S243" i="8"/>
  <c r="S244" i="8"/>
  <c r="S245" i="8"/>
  <c r="S246" i="8"/>
  <c r="S247" i="8"/>
  <c r="S248" i="8"/>
  <c r="S249" i="8"/>
  <c r="S250" i="8"/>
  <c r="S251" i="8"/>
  <c r="S252" i="8"/>
  <c r="S253" i="8"/>
  <c r="S254" i="8"/>
  <c r="S255" i="8"/>
  <c r="S256" i="8"/>
  <c r="S257" i="8"/>
  <c r="S258" i="8"/>
  <c r="S259" i="8"/>
  <c r="S260" i="8"/>
  <c r="S261" i="8"/>
  <c r="S262" i="8"/>
  <c r="S263" i="8"/>
  <c r="S264" i="8"/>
  <c r="S265" i="8"/>
  <c r="S266" i="8"/>
  <c r="S267" i="8"/>
  <c r="S268" i="8"/>
  <c r="S269" i="8"/>
  <c r="S270" i="8"/>
  <c r="S271" i="8"/>
  <c r="S272" i="8"/>
  <c r="S273" i="8"/>
  <c r="S274" i="8"/>
  <c r="S275" i="8"/>
  <c r="S276" i="8"/>
  <c r="S277" i="8"/>
  <c r="S278" i="8"/>
  <c r="S279" i="8"/>
  <c r="S280" i="8"/>
  <c r="S3" i="8"/>
  <c r="AA11" i="4"/>
  <c r="AJ11" i="4"/>
  <c r="AA115" i="4"/>
  <c r="AB115" i="4"/>
  <c r="AC115" i="4"/>
  <c r="AD115" i="4"/>
  <c r="AE115" i="4"/>
  <c r="AF115" i="4"/>
  <c r="AG115" i="4"/>
  <c r="AH115" i="4"/>
  <c r="AI115" i="4"/>
  <c r="AJ115" i="4"/>
  <c r="AA15" i="4"/>
  <c r="AJ114" i="4"/>
  <c r="AI114" i="4"/>
  <c r="AH114" i="4"/>
  <c r="AG114" i="4"/>
  <c r="AF114" i="4"/>
  <c r="AE114" i="4"/>
  <c r="AD114" i="4"/>
  <c r="AC114" i="4"/>
  <c r="AB114" i="4"/>
  <c r="AA114" i="4"/>
  <c r="AJ113" i="4"/>
  <c r="AI113" i="4"/>
  <c r="AH113" i="4"/>
  <c r="AG113" i="4"/>
  <c r="AF113" i="4"/>
  <c r="AE113" i="4"/>
  <c r="AD113" i="4"/>
  <c r="AC113" i="4"/>
  <c r="AB113" i="4"/>
  <c r="AA113" i="4"/>
  <c r="AJ112" i="4"/>
  <c r="AI112" i="4"/>
  <c r="AH112" i="4"/>
  <c r="AG112" i="4"/>
  <c r="AF112" i="4"/>
  <c r="AE112" i="4"/>
  <c r="AD112" i="4"/>
  <c r="AC112" i="4"/>
  <c r="AB112" i="4"/>
  <c r="AA112" i="4"/>
  <c r="AJ111" i="4"/>
  <c r="AI111" i="4"/>
  <c r="AH111" i="4"/>
  <c r="AG111" i="4"/>
  <c r="AF111" i="4"/>
  <c r="AE111" i="4"/>
  <c r="AD111" i="4"/>
  <c r="AC111" i="4"/>
  <c r="AB111" i="4"/>
  <c r="AA111" i="4"/>
  <c r="AJ110" i="4"/>
  <c r="AI110" i="4"/>
  <c r="AH110" i="4"/>
  <c r="AG110" i="4"/>
  <c r="AF110" i="4"/>
  <c r="AE110" i="4"/>
  <c r="AD110" i="4"/>
  <c r="AC110" i="4"/>
  <c r="AB110" i="4"/>
  <c r="AA110" i="4"/>
  <c r="AJ109" i="4"/>
  <c r="AI109" i="4"/>
  <c r="AH109" i="4"/>
  <c r="AG109" i="4"/>
  <c r="AF109" i="4"/>
  <c r="AE109" i="4"/>
  <c r="AD109" i="4"/>
  <c r="AC109" i="4"/>
  <c r="AB109" i="4"/>
  <c r="AA109" i="4"/>
  <c r="AJ108" i="4"/>
  <c r="AI108" i="4"/>
  <c r="AH108" i="4"/>
  <c r="AG108" i="4"/>
  <c r="AF108" i="4"/>
  <c r="AE108" i="4"/>
  <c r="AD108" i="4"/>
  <c r="AC108" i="4"/>
  <c r="AB108" i="4"/>
  <c r="AA108" i="4"/>
  <c r="AJ107" i="4"/>
  <c r="AI107" i="4"/>
  <c r="AH107" i="4"/>
  <c r="AG107" i="4"/>
  <c r="AF107" i="4"/>
  <c r="AE107" i="4"/>
  <c r="AD107" i="4"/>
  <c r="AC107" i="4"/>
  <c r="AB107" i="4"/>
  <c r="AA107" i="4"/>
  <c r="AJ106" i="4"/>
  <c r="AI106" i="4"/>
  <c r="AH106" i="4"/>
  <c r="AG106" i="4"/>
  <c r="AF106" i="4"/>
  <c r="AE106" i="4"/>
  <c r="AD106" i="4"/>
  <c r="AC106" i="4"/>
  <c r="AB106" i="4"/>
  <c r="AA106" i="4"/>
  <c r="AJ105" i="4"/>
  <c r="AI105" i="4"/>
  <c r="AH105" i="4"/>
  <c r="AG105" i="4"/>
  <c r="AF105" i="4"/>
  <c r="AE105" i="4"/>
  <c r="AD105" i="4"/>
  <c r="AC105" i="4"/>
  <c r="AB105" i="4"/>
  <c r="AA105" i="4"/>
  <c r="AJ104" i="4"/>
  <c r="AI104" i="4"/>
  <c r="AH104" i="4"/>
  <c r="AG104" i="4"/>
  <c r="AF104" i="4"/>
  <c r="AE104" i="4"/>
  <c r="AD104" i="4"/>
  <c r="AC104" i="4"/>
  <c r="AB104" i="4"/>
  <c r="AA104" i="4"/>
  <c r="AJ103" i="4"/>
  <c r="AI103" i="4"/>
  <c r="AH103" i="4"/>
  <c r="AG103" i="4"/>
  <c r="AF103" i="4"/>
  <c r="AE103" i="4"/>
  <c r="AD103" i="4"/>
  <c r="AC103" i="4"/>
  <c r="AB103" i="4"/>
  <c r="AA103" i="4"/>
  <c r="AJ102" i="4"/>
  <c r="AI102" i="4"/>
  <c r="AH102" i="4"/>
  <c r="AG102" i="4"/>
  <c r="AF102" i="4"/>
  <c r="AE102" i="4"/>
  <c r="AD102" i="4"/>
  <c r="AC102" i="4"/>
  <c r="AB102" i="4"/>
  <c r="AA102" i="4"/>
  <c r="AJ101" i="4"/>
  <c r="AI101" i="4"/>
  <c r="AH101" i="4"/>
  <c r="AG101" i="4"/>
  <c r="AF101" i="4"/>
  <c r="AE101" i="4"/>
  <c r="AD101" i="4"/>
  <c r="AC101" i="4"/>
  <c r="AB101" i="4"/>
  <c r="AA101" i="4"/>
  <c r="AJ100" i="4"/>
  <c r="AI100" i="4"/>
  <c r="AH100" i="4"/>
  <c r="AG100" i="4"/>
  <c r="AF100" i="4"/>
  <c r="AE100" i="4"/>
  <c r="AD100" i="4"/>
  <c r="AC100" i="4"/>
  <c r="AB100" i="4"/>
  <c r="AA100" i="4"/>
  <c r="AJ99" i="4"/>
  <c r="AI99" i="4"/>
  <c r="AH99" i="4"/>
  <c r="AG99" i="4"/>
  <c r="AF99" i="4"/>
  <c r="AE99" i="4"/>
  <c r="AD99" i="4"/>
  <c r="AC99" i="4"/>
  <c r="AB99" i="4"/>
  <c r="AA99" i="4"/>
  <c r="AJ98" i="4"/>
  <c r="AI98" i="4"/>
  <c r="AH98" i="4"/>
  <c r="AG98" i="4"/>
  <c r="AF98" i="4"/>
  <c r="AE98" i="4"/>
  <c r="AD98" i="4"/>
  <c r="AC98" i="4"/>
  <c r="AB98" i="4"/>
  <c r="AA98" i="4"/>
  <c r="AJ97" i="4"/>
  <c r="AI97" i="4"/>
  <c r="AH97" i="4"/>
  <c r="AG97" i="4"/>
  <c r="AF97" i="4"/>
  <c r="AE97" i="4"/>
  <c r="AD97" i="4"/>
  <c r="AC97" i="4"/>
  <c r="AB97" i="4"/>
  <c r="AA97" i="4"/>
  <c r="AJ96" i="4"/>
  <c r="AI96" i="4"/>
  <c r="AH96" i="4"/>
  <c r="AG96" i="4"/>
  <c r="AF96" i="4"/>
  <c r="AE96" i="4"/>
  <c r="AD96" i="4"/>
  <c r="AC96" i="4"/>
  <c r="AB96" i="4"/>
  <c r="AA96" i="4"/>
  <c r="AJ95" i="4"/>
  <c r="AI95" i="4"/>
  <c r="AH95" i="4"/>
  <c r="AG95" i="4"/>
  <c r="AF95" i="4"/>
  <c r="AE95" i="4"/>
  <c r="AD95" i="4"/>
  <c r="AC95" i="4"/>
  <c r="AB95" i="4"/>
  <c r="AA95" i="4"/>
  <c r="AJ94" i="4"/>
  <c r="AI94" i="4"/>
  <c r="AH94" i="4"/>
  <c r="AG94" i="4"/>
  <c r="AF94" i="4"/>
  <c r="AE94" i="4"/>
  <c r="AD94" i="4"/>
  <c r="AC94" i="4"/>
  <c r="AB94" i="4"/>
  <c r="AA94" i="4"/>
  <c r="AJ93" i="4"/>
  <c r="AI93" i="4"/>
  <c r="AH93" i="4"/>
  <c r="AG93" i="4"/>
  <c r="AF93" i="4"/>
  <c r="AE93" i="4"/>
  <c r="AD93" i="4"/>
  <c r="AC93" i="4"/>
  <c r="AB93" i="4"/>
  <c r="AA93" i="4"/>
  <c r="AJ92" i="4"/>
  <c r="AI92" i="4"/>
  <c r="AH92" i="4"/>
  <c r="AG92" i="4"/>
  <c r="AF92" i="4"/>
  <c r="AE92" i="4"/>
  <c r="AD92" i="4"/>
  <c r="AC92" i="4"/>
  <c r="AB92" i="4"/>
  <c r="AA92" i="4"/>
  <c r="AJ91" i="4"/>
  <c r="AI91" i="4"/>
  <c r="AH91" i="4"/>
  <c r="AG91" i="4"/>
  <c r="AF91" i="4"/>
  <c r="AE91" i="4"/>
  <c r="AD91" i="4"/>
  <c r="AC91" i="4"/>
  <c r="AB91" i="4"/>
  <c r="AA91" i="4"/>
  <c r="AJ90" i="4"/>
  <c r="AI90" i="4"/>
  <c r="AH90" i="4"/>
  <c r="AG90" i="4"/>
  <c r="AF90" i="4"/>
  <c r="AE90" i="4"/>
  <c r="AD90" i="4"/>
  <c r="AC90" i="4"/>
  <c r="AB90" i="4"/>
  <c r="AA90" i="4"/>
  <c r="AJ89" i="4"/>
  <c r="AI89" i="4"/>
  <c r="AH89" i="4"/>
  <c r="AG89" i="4"/>
  <c r="AF89" i="4"/>
  <c r="AE89" i="4"/>
  <c r="AD89" i="4"/>
  <c r="AC89" i="4"/>
  <c r="AB89" i="4"/>
  <c r="AA89" i="4"/>
  <c r="AJ88" i="4"/>
  <c r="AI88" i="4"/>
  <c r="AH88" i="4"/>
  <c r="AG88" i="4"/>
  <c r="AF88" i="4"/>
  <c r="AE88" i="4"/>
  <c r="AD88" i="4"/>
  <c r="AC88" i="4"/>
  <c r="AB88" i="4"/>
  <c r="AA88" i="4"/>
  <c r="AJ87" i="4"/>
  <c r="AI87" i="4"/>
  <c r="AH87" i="4"/>
  <c r="AG87" i="4"/>
  <c r="AF87" i="4"/>
  <c r="AE87" i="4"/>
  <c r="AD87" i="4"/>
  <c r="AC87" i="4"/>
  <c r="AB87" i="4"/>
  <c r="AA87" i="4"/>
  <c r="AJ86" i="4"/>
  <c r="AI86" i="4"/>
  <c r="AH86" i="4"/>
  <c r="AG86" i="4"/>
  <c r="AF86" i="4"/>
  <c r="AE86" i="4"/>
  <c r="AD86" i="4"/>
  <c r="AC86" i="4"/>
  <c r="AB86" i="4"/>
  <c r="AA86" i="4"/>
  <c r="AJ85" i="4"/>
  <c r="AI85" i="4"/>
  <c r="AH85" i="4"/>
  <c r="AG85" i="4"/>
  <c r="AF85" i="4"/>
  <c r="AE85" i="4"/>
  <c r="AD85" i="4"/>
  <c r="AC85" i="4"/>
  <c r="AB85" i="4"/>
  <c r="AA85" i="4"/>
  <c r="AJ84" i="4"/>
  <c r="AI84" i="4"/>
  <c r="AH84" i="4"/>
  <c r="AG84" i="4"/>
  <c r="AF84" i="4"/>
  <c r="AE84" i="4"/>
  <c r="AD84" i="4"/>
  <c r="AC84" i="4"/>
  <c r="AB84" i="4"/>
  <c r="AA84" i="4"/>
  <c r="AJ83" i="4"/>
  <c r="AI83" i="4"/>
  <c r="AH83" i="4"/>
  <c r="AG83" i="4"/>
  <c r="AF83" i="4"/>
  <c r="AE83" i="4"/>
  <c r="AD83" i="4"/>
  <c r="AC83" i="4"/>
  <c r="AB83" i="4"/>
  <c r="AA83" i="4"/>
  <c r="AJ82" i="4"/>
  <c r="AI82" i="4"/>
  <c r="AH82" i="4"/>
  <c r="AG82" i="4"/>
  <c r="AF82" i="4"/>
  <c r="AE82" i="4"/>
  <c r="AD82" i="4"/>
  <c r="AC82" i="4"/>
  <c r="AB82" i="4"/>
  <c r="AA82" i="4"/>
  <c r="AJ81" i="4"/>
  <c r="AI81" i="4"/>
  <c r="AH81" i="4"/>
  <c r="AG81" i="4"/>
  <c r="AF81" i="4"/>
  <c r="AE81" i="4"/>
  <c r="AD81" i="4"/>
  <c r="AC81" i="4"/>
  <c r="AB81" i="4"/>
  <c r="AA81" i="4"/>
  <c r="AJ80" i="4"/>
  <c r="AI80" i="4"/>
  <c r="AH80" i="4"/>
  <c r="AG80" i="4"/>
  <c r="AF80" i="4"/>
  <c r="AE80" i="4"/>
  <c r="AD80" i="4"/>
  <c r="AC80" i="4"/>
  <c r="AB80" i="4"/>
  <c r="AA80" i="4"/>
  <c r="AJ79" i="4"/>
  <c r="AI79" i="4"/>
  <c r="AH79" i="4"/>
  <c r="AG79" i="4"/>
  <c r="AF79" i="4"/>
  <c r="AE79" i="4"/>
  <c r="AD79" i="4"/>
  <c r="AC79" i="4"/>
  <c r="AB79" i="4"/>
  <c r="AA79" i="4"/>
  <c r="AJ78" i="4"/>
  <c r="AI78" i="4"/>
  <c r="AH78" i="4"/>
  <c r="AG78" i="4"/>
  <c r="AF78" i="4"/>
  <c r="AE78" i="4"/>
  <c r="AD78" i="4"/>
  <c r="AC78" i="4"/>
  <c r="AB78" i="4"/>
  <c r="AA78" i="4"/>
  <c r="AJ77" i="4"/>
  <c r="AI77" i="4"/>
  <c r="AH77" i="4"/>
  <c r="AG77" i="4"/>
  <c r="AF77" i="4"/>
  <c r="AE77" i="4"/>
  <c r="AD77" i="4"/>
  <c r="AC77" i="4"/>
  <c r="AB77" i="4"/>
  <c r="AA77" i="4"/>
  <c r="AJ76" i="4"/>
  <c r="AI76" i="4"/>
  <c r="AH76" i="4"/>
  <c r="AG76" i="4"/>
  <c r="AF76" i="4"/>
  <c r="AE76" i="4"/>
  <c r="AD76" i="4"/>
  <c r="AC76" i="4"/>
  <c r="AB76" i="4"/>
  <c r="AA76" i="4"/>
  <c r="AJ75" i="4"/>
  <c r="AI75" i="4"/>
  <c r="AH75" i="4"/>
  <c r="AG75" i="4"/>
  <c r="AF75" i="4"/>
  <c r="AE75" i="4"/>
  <c r="AD75" i="4"/>
  <c r="AC75" i="4"/>
  <c r="AB75" i="4"/>
  <c r="AA75" i="4"/>
  <c r="AJ74" i="4"/>
  <c r="AI74" i="4"/>
  <c r="AH74" i="4"/>
  <c r="AG74" i="4"/>
  <c r="AF74" i="4"/>
  <c r="AE74" i="4"/>
  <c r="AD74" i="4"/>
  <c r="AC74" i="4"/>
  <c r="AB74" i="4"/>
  <c r="AA74" i="4"/>
  <c r="AJ73" i="4"/>
  <c r="AI73" i="4"/>
  <c r="AH73" i="4"/>
  <c r="AG73" i="4"/>
  <c r="AF73" i="4"/>
  <c r="AE73" i="4"/>
  <c r="AD73" i="4"/>
  <c r="AC73" i="4"/>
  <c r="AB73" i="4"/>
  <c r="AA73" i="4"/>
  <c r="AJ72" i="4"/>
  <c r="AI72" i="4"/>
  <c r="AH72" i="4"/>
  <c r="AG72" i="4"/>
  <c r="AF72" i="4"/>
  <c r="AE72" i="4"/>
  <c r="AD72" i="4"/>
  <c r="AC72" i="4"/>
  <c r="AB72" i="4"/>
  <c r="AA72" i="4"/>
  <c r="AJ71" i="4"/>
  <c r="AI71" i="4"/>
  <c r="AH71" i="4"/>
  <c r="AG71" i="4"/>
  <c r="AF71" i="4"/>
  <c r="AE71" i="4"/>
  <c r="AD71" i="4"/>
  <c r="AC71" i="4"/>
  <c r="AB71" i="4"/>
  <c r="AA71" i="4"/>
  <c r="AJ70" i="4"/>
  <c r="AI70" i="4"/>
  <c r="AH70" i="4"/>
  <c r="AG70" i="4"/>
  <c r="AF70" i="4"/>
  <c r="AE70" i="4"/>
  <c r="AD70" i="4"/>
  <c r="AC70" i="4"/>
  <c r="AB70" i="4"/>
  <c r="AA70" i="4"/>
  <c r="AJ69" i="4"/>
  <c r="AI69" i="4"/>
  <c r="AH69" i="4"/>
  <c r="AG69" i="4"/>
  <c r="AF69" i="4"/>
  <c r="AE69" i="4"/>
  <c r="AD69" i="4"/>
  <c r="AC69" i="4"/>
  <c r="AB69" i="4"/>
  <c r="AA69" i="4"/>
  <c r="AJ68" i="4"/>
  <c r="AI68" i="4"/>
  <c r="AH68" i="4"/>
  <c r="AG68" i="4"/>
  <c r="AF68" i="4"/>
  <c r="AE68" i="4"/>
  <c r="AD68" i="4"/>
  <c r="AC68" i="4"/>
  <c r="AB68" i="4"/>
  <c r="AA68" i="4"/>
  <c r="AJ67" i="4"/>
  <c r="AI67" i="4"/>
  <c r="AH67" i="4"/>
  <c r="AG67" i="4"/>
  <c r="AF67" i="4"/>
  <c r="AE67" i="4"/>
  <c r="AD67" i="4"/>
  <c r="AC67" i="4"/>
  <c r="AB67" i="4"/>
  <c r="AA67" i="4"/>
  <c r="AJ66" i="4"/>
  <c r="AI66" i="4"/>
  <c r="AH66" i="4"/>
  <c r="AG66" i="4"/>
  <c r="AF66" i="4"/>
  <c r="AE66" i="4"/>
  <c r="AD66" i="4"/>
  <c r="AC66" i="4"/>
  <c r="AB66" i="4"/>
  <c r="AA66" i="4"/>
  <c r="AJ65" i="4"/>
  <c r="AI65" i="4"/>
  <c r="AH65" i="4"/>
  <c r="AG65" i="4"/>
  <c r="AF65" i="4"/>
  <c r="AE65" i="4"/>
  <c r="AD65" i="4"/>
  <c r="AC65" i="4"/>
  <c r="AB65" i="4"/>
  <c r="AA65" i="4"/>
  <c r="AJ64" i="4"/>
  <c r="AI64" i="4"/>
  <c r="AH64" i="4"/>
  <c r="AG64" i="4"/>
  <c r="AF64" i="4"/>
  <c r="AE64" i="4"/>
  <c r="AD64" i="4"/>
  <c r="AC64" i="4"/>
  <c r="AB64" i="4"/>
  <c r="AA64" i="4"/>
  <c r="AJ63" i="4"/>
  <c r="AI63" i="4"/>
  <c r="AH63" i="4"/>
  <c r="AG63" i="4"/>
  <c r="AF63" i="4"/>
  <c r="AE63" i="4"/>
  <c r="AD63" i="4"/>
  <c r="AC63" i="4"/>
  <c r="AB63" i="4"/>
  <c r="AA63" i="4"/>
  <c r="AJ62" i="4"/>
  <c r="AI62" i="4"/>
  <c r="AH62" i="4"/>
  <c r="AG62" i="4"/>
  <c r="AF62" i="4"/>
  <c r="AE62" i="4"/>
  <c r="AD62" i="4"/>
  <c r="AC62" i="4"/>
  <c r="AB62" i="4"/>
  <c r="AA62" i="4"/>
  <c r="AJ61" i="4"/>
  <c r="AI61" i="4"/>
  <c r="AH61" i="4"/>
  <c r="AG61" i="4"/>
  <c r="AF61" i="4"/>
  <c r="AE61" i="4"/>
  <c r="AD61" i="4"/>
  <c r="AC61" i="4"/>
  <c r="AB61" i="4"/>
  <c r="AA61" i="4"/>
  <c r="AJ60" i="4"/>
  <c r="AI60" i="4"/>
  <c r="AH60" i="4"/>
  <c r="AG60" i="4"/>
  <c r="AF60" i="4"/>
  <c r="AE60" i="4"/>
  <c r="AD60" i="4"/>
  <c r="AC60" i="4"/>
  <c r="AB60" i="4"/>
  <c r="AA60" i="4"/>
  <c r="AJ59" i="4"/>
  <c r="AI59" i="4"/>
  <c r="AH59" i="4"/>
  <c r="AG59" i="4"/>
  <c r="AF59" i="4"/>
  <c r="AE59" i="4"/>
  <c r="AD59" i="4"/>
  <c r="AC59" i="4"/>
  <c r="AB59" i="4"/>
  <c r="AA59" i="4"/>
  <c r="AJ58" i="4"/>
  <c r="AI58" i="4"/>
  <c r="AH58" i="4"/>
  <c r="AG58" i="4"/>
  <c r="AF58" i="4"/>
  <c r="AE58" i="4"/>
  <c r="AD58" i="4"/>
  <c r="AC58" i="4"/>
  <c r="AB58" i="4"/>
  <c r="AA58" i="4"/>
  <c r="AJ57" i="4"/>
  <c r="AI57" i="4"/>
  <c r="AH57" i="4"/>
  <c r="AG57" i="4"/>
  <c r="AF57" i="4"/>
  <c r="AE57" i="4"/>
  <c r="AD57" i="4"/>
  <c r="AC57" i="4"/>
  <c r="AB57" i="4"/>
  <c r="AA57" i="4"/>
  <c r="AJ56" i="4"/>
  <c r="AI56" i="4"/>
  <c r="AH56" i="4"/>
  <c r="AG56" i="4"/>
  <c r="AF56" i="4"/>
  <c r="AE56" i="4"/>
  <c r="AD56" i="4"/>
  <c r="AC56" i="4"/>
  <c r="AB56" i="4"/>
  <c r="AA56" i="4"/>
  <c r="AJ55" i="4"/>
  <c r="AI55" i="4"/>
  <c r="AH55" i="4"/>
  <c r="AG55" i="4"/>
  <c r="AF55" i="4"/>
  <c r="AE55" i="4"/>
  <c r="AD55" i="4"/>
  <c r="AC55" i="4"/>
  <c r="AB55" i="4"/>
  <c r="AA55" i="4"/>
  <c r="AJ54" i="4"/>
  <c r="AI54" i="4"/>
  <c r="AH54" i="4"/>
  <c r="AG54" i="4"/>
  <c r="AF54" i="4"/>
  <c r="AE54" i="4"/>
  <c r="AD54" i="4"/>
  <c r="AC54" i="4"/>
  <c r="AB54" i="4"/>
  <c r="AA54" i="4"/>
  <c r="AJ53" i="4"/>
  <c r="AI53" i="4"/>
  <c r="AH53" i="4"/>
  <c r="AG53" i="4"/>
  <c r="AF53" i="4"/>
  <c r="AE53" i="4"/>
  <c r="AD53" i="4"/>
  <c r="AC53" i="4"/>
  <c r="AB53" i="4"/>
  <c r="AA53" i="4"/>
  <c r="AJ52" i="4"/>
  <c r="AI52" i="4"/>
  <c r="AH52" i="4"/>
  <c r="AG52" i="4"/>
  <c r="AF52" i="4"/>
  <c r="AE52" i="4"/>
  <c r="AD52" i="4"/>
  <c r="AC52" i="4"/>
  <c r="AB52" i="4"/>
  <c r="AA52" i="4"/>
  <c r="AJ51" i="4"/>
  <c r="AI51" i="4"/>
  <c r="AH51" i="4"/>
  <c r="AG51" i="4"/>
  <c r="AF51" i="4"/>
  <c r="AE51" i="4"/>
  <c r="AD51" i="4"/>
  <c r="AC51" i="4"/>
  <c r="AB51" i="4"/>
  <c r="AA51" i="4"/>
  <c r="AJ50" i="4"/>
  <c r="AI50" i="4"/>
  <c r="AH50" i="4"/>
  <c r="AG50" i="4"/>
  <c r="AF50" i="4"/>
  <c r="AE50" i="4"/>
  <c r="AD50" i="4"/>
  <c r="AC50" i="4"/>
  <c r="AB50" i="4"/>
  <c r="AA50" i="4"/>
  <c r="AJ49" i="4"/>
  <c r="AI49" i="4"/>
  <c r="AH49" i="4"/>
  <c r="AG49" i="4"/>
  <c r="AF49" i="4"/>
  <c r="AE49" i="4"/>
  <c r="AD49" i="4"/>
  <c r="AC49" i="4"/>
  <c r="AB49" i="4"/>
  <c r="AA49" i="4"/>
  <c r="AJ48" i="4"/>
  <c r="AI48" i="4"/>
  <c r="AH48" i="4"/>
  <c r="AG48" i="4"/>
  <c r="AF48" i="4"/>
  <c r="AE48" i="4"/>
  <c r="AD48" i="4"/>
  <c r="AC48" i="4"/>
  <c r="AB48" i="4"/>
  <c r="AA48" i="4"/>
  <c r="AJ47" i="4"/>
  <c r="AI47" i="4"/>
  <c r="AH47" i="4"/>
  <c r="AG47" i="4"/>
  <c r="AF47" i="4"/>
  <c r="AE47" i="4"/>
  <c r="AD47" i="4"/>
  <c r="AC47" i="4"/>
  <c r="AB47" i="4"/>
  <c r="AA47" i="4"/>
  <c r="AJ46" i="4"/>
  <c r="AI46" i="4"/>
  <c r="AH46" i="4"/>
  <c r="AG46" i="4"/>
  <c r="AF46" i="4"/>
  <c r="AE46" i="4"/>
  <c r="AD46" i="4"/>
  <c r="AC46" i="4"/>
  <c r="AB46" i="4"/>
  <c r="AA46" i="4"/>
  <c r="AJ45" i="4"/>
  <c r="AI45" i="4"/>
  <c r="AH45" i="4"/>
  <c r="AG45" i="4"/>
  <c r="AF45" i="4"/>
  <c r="AE45" i="4"/>
  <c r="AD45" i="4"/>
  <c r="AC45" i="4"/>
  <c r="AB45" i="4"/>
  <c r="AA45" i="4"/>
  <c r="AJ44" i="4"/>
  <c r="AI44" i="4"/>
  <c r="AH44" i="4"/>
  <c r="AG44" i="4"/>
  <c r="AF44" i="4"/>
  <c r="AE44" i="4"/>
  <c r="AD44" i="4"/>
  <c r="AC44" i="4"/>
  <c r="AB44" i="4"/>
  <c r="AA44" i="4"/>
  <c r="AJ43" i="4"/>
  <c r="AI43" i="4"/>
  <c r="AH43" i="4"/>
  <c r="AG43" i="4"/>
  <c r="AF43" i="4"/>
  <c r="AE43" i="4"/>
  <c r="AD43" i="4"/>
  <c r="AC43" i="4"/>
  <c r="AB43" i="4"/>
  <c r="AA43" i="4"/>
  <c r="AJ42" i="4"/>
  <c r="AI42" i="4"/>
  <c r="AH42" i="4"/>
  <c r="AG42" i="4"/>
  <c r="AF42" i="4"/>
  <c r="AE42" i="4"/>
  <c r="AD42" i="4"/>
  <c r="AC42" i="4"/>
  <c r="AB42" i="4"/>
  <c r="AA42" i="4"/>
  <c r="AJ41" i="4"/>
  <c r="AI41" i="4"/>
  <c r="AH41" i="4"/>
  <c r="AG41" i="4"/>
  <c r="AF41" i="4"/>
  <c r="AE41" i="4"/>
  <c r="AD41" i="4"/>
  <c r="AC41" i="4"/>
  <c r="AB41" i="4"/>
  <c r="AA41" i="4"/>
  <c r="AJ40" i="4"/>
  <c r="AI40" i="4"/>
  <c r="AH40" i="4"/>
  <c r="AG40" i="4"/>
  <c r="AF40" i="4"/>
  <c r="AE40" i="4"/>
  <c r="AD40" i="4"/>
  <c r="AC40" i="4"/>
  <c r="AB40" i="4"/>
  <c r="AA40" i="4"/>
  <c r="AJ39" i="4"/>
  <c r="AI39" i="4"/>
  <c r="AH39" i="4"/>
  <c r="AG39" i="4"/>
  <c r="AF39" i="4"/>
  <c r="AE39" i="4"/>
  <c r="AD39" i="4"/>
  <c r="AC39" i="4"/>
  <c r="AB39" i="4"/>
  <c r="AA39" i="4"/>
  <c r="AJ38" i="4"/>
  <c r="AI38" i="4"/>
  <c r="AH38" i="4"/>
  <c r="AG38" i="4"/>
  <c r="AF38" i="4"/>
  <c r="AE38" i="4"/>
  <c r="AD38" i="4"/>
  <c r="AC38" i="4"/>
  <c r="AB38" i="4"/>
  <c r="AA38" i="4"/>
  <c r="AJ37" i="4"/>
  <c r="AI37" i="4"/>
  <c r="AH37" i="4"/>
  <c r="AG37" i="4"/>
  <c r="AF37" i="4"/>
  <c r="AE37" i="4"/>
  <c r="AD37" i="4"/>
  <c r="AC37" i="4"/>
  <c r="AB37" i="4"/>
  <c r="AA37" i="4"/>
  <c r="AJ36" i="4"/>
  <c r="AI36" i="4"/>
  <c r="AH36" i="4"/>
  <c r="AG36" i="4"/>
  <c r="AF36" i="4"/>
  <c r="AE36" i="4"/>
  <c r="AD36" i="4"/>
  <c r="AC36" i="4"/>
  <c r="AB36" i="4"/>
  <c r="AA36" i="4"/>
  <c r="AJ35" i="4"/>
  <c r="AI35" i="4"/>
  <c r="AH35" i="4"/>
  <c r="AG35" i="4"/>
  <c r="AF35" i="4"/>
  <c r="AE35" i="4"/>
  <c r="AD35" i="4"/>
  <c r="AC35" i="4"/>
  <c r="AB35" i="4"/>
  <c r="AA35" i="4"/>
  <c r="AJ34" i="4"/>
  <c r="AI34" i="4"/>
  <c r="AH34" i="4"/>
  <c r="AG34" i="4"/>
  <c r="AF34" i="4"/>
  <c r="AE34" i="4"/>
  <c r="AD34" i="4"/>
  <c r="AC34" i="4"/>
  <c r="AB34" i="4"/>
  <c r="AA34" i="4"/>
  <c r="AJ33" i="4"/>
  <c r="AI33" i="4"/>
  <c r="AH33" i="4"/>
  <c r="AG33" i="4"/>
  <c r="AF33" i="4"/>
  <c r="AE33" i="4"/>
  <c r="AD33" i="4"/>
  <c r="AC33" i="4"/>
  <c r="AB33" i="4"/>
  <c r="AA33" i="4"/>
  <c r="AJ32" i="4"/>
  <c r="AI32" i="4"/>
  <c r="AH32" i="4"/>
  <c r="AG32" i="4"/>
  <c r="AF32" i="4"/>
  <c r="AE32" i="4"/>
  <c r="AD32" i="4"/>
  <c r="AC32" i="4"/>
  <c r="AB32" i="4"/>
  <c r="AA32" i="4"/>
  <c r="AJ31" i="4"/>
  <c r="AI31" i="4"/>
  <c r="AH31" i="4"/>
  <c r="AG31" i="4"/>
  <c r="AF31" i="4"/>
  <c r="AE31" i="4"/>
  <c r="AD31" i="4"/>
  <c r="AC31" i="4"/>
  <c r="AB31" i="4"/>
  <c r="AA31" i="4"/>
  <c r="AJ30" i="4"/>
  <c r="AI30" i="4"/>
  <c r="AH30" i="4"/>
  <c r="AG30" i="4"/>
  <c r="AF30" i="4"/>
  <c r="AE30" i="4"/>
  <c r="AD30" i="4"/>
  <c r="AC30" i="4"/>
  <c r="AB30" i="4"/>
  <c r="AA30" i="4"/>
  <c r="AJ29" i="4"/>
  <c r="AI29" i="4"/>
  <c r="AH29" i="4"/>
  <c r="AG29" i="4"/>
  <c r="AF29" i="4"/>
  <c r="AE29" i="4"/>
  <c r="AD29" i="4"/>
  <c r="AC29" i="4"/>
  <c r="AB29" i="4"/>
  <c r="AA29" i="4"/>
  <c r="AJ28" i="4"/>
  <c r="AI28" i="4"/>
  <c r="AH28" i="4"/>
  <c r="AG28" i="4"/>
  <c r="AF28" i="4"/>
  <c r="AE28" i="4"/>
  <c r="AD28" i="4"/>
  <c r="AC28" i="4"/>
  <c r="AB28" i="4"/>
  <c r="AA28" i="4"/>
  <c r="AJ27" i="4"/>
  <c r="AI27" i="4"/>
  <c r="AH27" i="4"/>
  <c r="AG27" i="4"/>
  <c r="AF27" i="4"/>
  <c r="AE27" i="4"/>
  <c r="AD27" i="4"/>
  <c r="AC27" i="4"/>
  <c r="AB27" i="4"/>
  <c r="AA27" i="4"/>
  <c r="AJ26" i="4"/>
  <c r="AI26" i="4"/>
  <c r="AH26" i="4"/>
  <c r="AG26" i="4"/>
  <c r="AF26" i="4"/>
  <c r="AE26" i="4"/>
  <c r="AD26" i="4"/>
  <c r="AC26" i="4"/>
  <c r="AB26" i="4"/>
  <c r="AA26" i="4"/>
  <c r="AJ25" i="4"/>
  <c r="AI25" i="4"/>
  <c r="AH25" i="4"/>
  <c r="AG25" i="4"/>
  <c r="AF25" i="4"/>
  <c r="AE25" i="4"/>
  <c r="AD25" i="4"/>
  <c r="AC25" i="4"/>
  <c r="AB25" i="4"/>
  <c r="AA25" i="4"/>
  <c r="AJ24" i="4"/>
  <c r="AI24" i="4"/>
  <c r="AH24" i="4"/>
  <c r="AG24" i="4"/>
  <c r="AF24" i="4"/>
  <c r="AE24" i="4"/>
  <c r="AD24" i="4"/>
  <c r="AC24" i="4"/>
  <c r="AB24" i="4"/>
  <c r="AA24" i="4"/>
  <c r="AJ23" i="4"/>
  <c r="AI23" i="4"/>
  <c r="AH23" i="4"/>
  <c r="AG23" i="4"/>
  <c r="AF23" i="4"/>
  <c r="AE23" i="4"/>
  <c r="AD23" i="4"/>
  <c r="AC23" i="4"/>
  <c r="AB23" i="4"/>
  <c r="AA23" i="4"/>
  <c r="AJ22" i="4"/>
  <c r="AI22" i="4"/>
  <c r="AH22" i="4"/>
  <c r="AG22" i="4"/>
  <c r="AF22" i="4"/>
  <c r="AE22" i="4"/>
  <c r="AD22" i="4"/>
  <c r="AC22" i="4"/>
  <c r="AB22" i="4"/>
  <c r="AA22" i="4"/>
  <c r="AJ21" i="4"/>
  <c r="AI21" i="4"/>
  <c r="AH21" i="4"/>
  <c r="AG21" i="4"/>
  <c r="AF21" i="4"/>
  <c r="AE21" i="4"/>
  <c r="AD21" i="4"/>
  <c r="AC21" i="4"/>
  <c r="AB21" i="4"/>
  <c r="AA21" i="4"/>
  <c r="AJ20" i="4"/>
  <c r="AI20" i="4"/>
  <c r="AH20" i="4"/>
  <c r="AG20" i="4"/>
  <c r="AF20" i="4"/>
  <c r="AE20" i="4"/>
  <c r="AD20" i="4"/>
  <c r="AC20" i="4"/>
  <c r="AB20" i="4"/>
  <c r="AA20" i="4"/>
  <c r="AJ19" i="4"/>
  <c r="AI19" i="4"/>
  <c r="AH19" i="4"/>
  <c r="AG19" i="4"/>
  <c r="AF19" i="4"/>
  <c r="AE19" i="4"/>
  <c r="AD19" i="4"/>
  <c r="AC19" i="4"/>
  <c r="AB19" i="4"/>
  <c r="AA19" i="4"/>
  <c r="AJ18" i="4"/>
  <c r="AI18" i="4"/>
  <c r="AH18" i="4"/>
  <c r="AG18" i="4"/>
  <c r="AF18" i="4"/>
  <c r="AE18" i="4"/>
  <c r="AD18" i="4"/>
  <c r="AC18" i="4"/>
  <c r="AB18" i="4"/>
  <c r="AA18" i="4"/>
  <c r="AJ17" i="4"/>
  <c r="AI17" i="4"/>
  <c r="AH17" i="4"/>
  <c r="AG17" i="4"/>
  <c r="AF17" i="4"/>
  <c r="AE17" i="4"/>
  <c r="AD17" i="4"/>
  <c r="AC17" i="4"/>
  <c r="AB17" i="4"/>
  <c r="AA17" i="4"/>
  <c r="AJ16" i="4"/>
  <c r="AI16" i="4"/>
  <c r="AH16" i="4"/>
  <c r="AG16" i="4"/>
  <c r="AF16" i="4"/>
  <c r="AE16" i="4"/>
  <c r="AD16" i="4"/>
  <c r="AC16" i="4"/>
  <c r="AB16" i="4"/>
  <c r="AA16" i="4"/>
  <c r="AJ15" i="4"/>
  <c r="AI15" i="4"/>
  <c r="AH15" i="4"/>
  <c r="AG15" i="4"/>
  <c r="AF15" i="4"/>
  <c r="AE15" i="4"/>
  <c r="AD15" i="4"/>
  <c r="AC15" i="4"/>
  <c r="AB15" i="4"/>
  <c r="AJ14" i="4"/>
  <c r="AI14" i="4"/>
  <c r="AH14" i="4"/>
  <c r="AG14" i="4"/>
  <c r="AF14" i="4"/>
  <c r="AE14" i="4"/>
  <c r="AD14" i="4"/>
  <c r="AC14" i="4"/>
  <c r="AB14" i="4"/>
  <c r="AA14" i="4"/>
  <c r="AJ13" i="4"/>
  <c r="AI13" i="4"/>
  <c r="AH13" i="4"/>
  <c r="AG13" i="4"/>
  <c r="AF13" i="4"/>
  <c r="AE13" i="4"/>
  <c r="AD13" i="4"/>
  <c r="AC13" i="4"/>
  <c r="AB13" i="4"/>
  <c r="AA13" i="4"/>
  <c r="AJ12" i="4"/>
  <c r="AI12" i="4"/>
  <c r="AH12" i="4"/>
  <c r="AG12" i="4"/>
  <c r="AF12" i="4"/>
  <c r="AE12" i="4"/>
  <c r="AD12" i="4"/>
  <c r="AC12" i="4"/>
  <c r="AB12" i="4"/>
  <c r="AA12" i="4"/>
  <c r="AI11" i="4"/>
  <c r="AH11" i="4"/>
  <c r="AG11" i="4"/>
  <c r="AF11" i="4"/>
  <c r="AE11" i="4"/>
  <c r="AD11" i="4"/>
  <c r="AC11" i="4"/>
  <c r="AB11" i="4"/>
  <c r="Q7" i="3"/>
  <c r="S332" i="3"/>
  <c r="R332" i="3"/>
  <c r="Q332" i="3"/>
  <c r="S331" i="3"/>
  <c r="R331" i="3"/>
  <c r="Q331" i="3"/>
  <c r="S330" i="3"/>
  <c r="R330" i="3"/>
  <c r="Q330" i="3"/>
  <c r="S329" i="3"/>
  <c r="R329" i="3"/>
  <c r="Q329" i="3"/>
  <c r="S328" i="3"/>
  <c r="R328" i="3"/>
  <c r="Q328" i="3"/>
  <c r="S327" i="3"/>
  <c r="R327" i="3"/>
  <c r="Q327" i="3"/>
  <c r="S326" i="3"/>
  <c r="R326" i="3"/>
  <c r="Q326" i="3"/>
  <c r="S325" i="3"/>
  <c r="R325" i="3"/>
  <c r="Q325" i="3"/>
  <c r="S324" i="3"/>
  <c r="R324" i="3"/>
  <c r="Q324" i="3"/>
  <c r="S323" i="3"/>
  <c r="R323" i="3"/>
  <c r="Q323" i="3"/>
  <c r="S322" i="3"/>
  <c r="R322" i="3"/>
  <c r="Q322" i="3"/>
  <c r="S321" i="3"/>
  <c r="R321" i="3"/>
  <c r="Q321" i="3"/>
  <c r="S320" i="3"/>
  <c r="R320" i="3"/>
  <c r="Q320" i="3"/>
  <c r="S319" i="3"/>
  <c r="R319" i="3"/>
  <c r="Q319" i="3"/>
  <c r="S318" i="3"/>
  <c r="R318" i="3"/>
  <c r="Q318" i="3"/>
  <c r="S317" i="3"/>
  <c r="R317" i="3"/>
  <c r="Q317" i="3"/>
  <c r="S316" i="3"/>
  <c r="R316" i="3"/>
  <c r="Q316" i="3"/>
  <c r="S315" i="3"/>
  <c r="R315" i="3"/>
  <c r="Q315" i="3"/>
  <c r="S314" i="3"/>
  <c r="R314" i="3"/>
  <c r="Q314" i="3"/>
  <c r="S313" i="3"/>
  <c r="R313" i="3"/>
  <c r="Q313" i="3"/>
  <c r="S312" i="3"/>
  <c r="R312" i="3"/>
  <c r="Q312" i="3"/>
  <c r="S311" i="3"/>
  <c r="R311" i="3"/>
  <c r="Q311" i="3"/>
  <c r="S310" i="3"/>
  <c r="R310" i="3"/>
  <c r="Q310" i="3"/>
  <c r="S309" i="3"/>
  <c r="R309" i="3"/>
  <c r="Q309" i="3"/>
  <c r="S308" i="3"/>
  <c r="R308" i="3"/>
  <c r="Q308" i="3"/>
  <c r="S307" i="3"/>
  <c r="R307" i="3"/>
  <c r="Q307" i="3"/>
  <c r="S306" i="3"/>
  <c r="R306" i="3"/>
  <c r="Q306" i="3"/>
  <c r="S305" i="3"/>
  <c r="R305" i="3"/>
  <c r="Q305" i="3"/>
  <c r="S304" i="3"/>
  <c r="R304" i="3"/>
  <c r="Q304" i="3"/>
  <c r="S303" i="3"/>
  <c r="R303" i="3"/>
  <c r="Q303" i="3"/>
  <c r="S302" i="3"/>
  <c r="R302" i="3"/>
  <c r="Q302" i="3"/>
  <c r="S301" i="3"/>
  <c r="R301" i="3"/>
  <c r="Q301" i="3"/>
  <c r="S300" i="3"/>
  <c r="R300" i="3"/>
  <c r="Q300" i="3"/>
  <c r="S299" i="3"/>
  <c r="R299" i="3"/>
  <c r="Q299" i="3"/>
  <c r="S298" i="3"/>
  <c r="R298" i="3"/>
  <c r="Q298" i="3"/>
  <c r="S297" i="3"/>
  <c r="R297" i="3"/>
  <c r="Q297" i="3"/>
  <c r="S296" i="3"/>
  <c r="R296" i="3"/>
  <c r="Q296" i="3"/>
  <c r="S295" i="3"/>
  <c r="R295" i="3"/>
  <c r="Q295" i="3"/>
  <c r="S294" i="3"/>
  <c r="R294" i="3"/>
  <c r="Q294" i="3"/>
  <c r="S293" i="3"/>
  <c r="R293" i="3"/>
  <c r="Q293" i="3"/>
  <c r="S292" i="3"/>
  <c r="R292" i="3"/>
  <c r="Q292" i="3"/>
  <c r="S291" i="3"/>
  <c r="R291" i="3"/>
  <c r="Q291" i="3"/>
  <c r="S290" i="3"/>
  <c r="R290" i="3"/>
  <c r="Q290" i="3"/>
  <c r="S289" i="3"/>
  <c r="R289" i="3"/>
  <c r="Q289" i="3"/>
  <c r="S288" i="3"/>
  <c r="R288" i="3"/>
  <c r="Q288" i="3"/>
  <c r="S287" i="3"/>
  <c r="R287" i="3"/>
  <c r="Q287" i="3"/>
  <c r="S286" i="3"/>
  <c r="R286" i="3"/>
  <c r="Q286" i="3"/>
  <c r="S285" i="3"/>
  <c r="R285" i="3"/>
  <c r="Q285" i="3"/>
  <c r="S284" i="3"/>
  <c r="R284" i="3"/>
  <c r="Q284" i="3"/>
  <c r="S283" i="3"/>
  <c r="R283" i="3"/>
  <c r="Q283" i="3"/>
  <c r="S282" i="3"/>
  <c r="R282" i="3"/>
  <c r="Q282" i="3"/>
  <c r="S281" i="3"/>
  <c r="R281" i="3"/>
  <c r="Q281" i="3"/>
  <c r="S280" i="3"/>
  <c r="R280" i="3"/>
  <c r="Q280" i="3"/>
  <c r="S279" i="3"/>
  <c r="R279" i="3"/>
  <c r="Q279" i="3"/>
  <c r="S278" i="3"/>
  <c r="R278" i="3"/>
  <c r="Q278" i="3"/>
  <c r="S277" i="3"/>
  <c r="R277" i="3"/>
  <c r="Q277" i="3"/>
  <c r="S276" i="3"/>
  <c r="R276" i="3"/>
  <c r="Q276" i="3"/>
  <c r="S275" i="3"/>
  <c r="R275" i="3"/>
  <c r="Q275" i="3"/>
  <c r="S274" i="3"/>
  <c r="R274" i="3"/>
  <c r="Q274" i="3"/>
  <c r="S273" i="3"/>
  <c r="R273" i="3"/>
  <c r="Q273" i="3"/>
  <c r="S272" i="3"/>
  <c r="R272" i="3"/>
  <c r="Q272" i="3"/>
  <c r="S271" i="3"/>
  <c r="R271" i="3"/>
  <c r="Q271" i="3"/>
  <c r="S270" i="3"/>
  <c r="R270" i="3"/>
  <c r="Q270" i="3"/>
  <c r="S269" i="3"/>
  <c r="R269" i="3"/>
  <c r="Q269" i="3"/>
  <c r="S268" i="3"/>
  <c r="R268" i="3"/>
  <c r="Q268" i="3"/>
  <c r="S267" i="3"/>
  <c r="R267" i="3"/>
  <c r="Q267" i="3"/>
  <c r="S266" i="3"/>
  <c r="R266" i="3"/>
  <c r="Q266" i="3"/>
  <c r="S265" i="3"/>
  <c r="R265" i="3"/>
  <c r="Q265" i="3"/>
  <c r="S264" i="3"/>
  <c r="R264" i="3"/>
  <c r="Q264" i="3"/>
  <c r="S263" i="3"/>
  <c r="R263" i="3"/>
  <c r="Q263" i="3"/>
  <c r="S262" i="3"/>
  <c r="R262" i="3"/>
  <c r="Q262" i="3"/>
  <c r="S261" i="3"/>
  <c r="R261" i="3"/>
  <c r="Q261" i="3"/>
  <c r="S260" i="3"/>
  <c r="R260" i="3"/>
  <c r="Q260" i="3"/>
  <c r="S259" i="3"/>
  <c r="R259" i="3"/>
  <c r="Q259" i="3"/>
  <c r="S258" i="3"/>
  <c r="R258" i="3"/>
  <c r="Q258" i="3"/>
  <c r="S257" i="3"/>
  <c r="R257" i="3"/>
  <c r="Q257" i="3"/>
  <c r="S256" i="3"/>
  <c r="R256" i="3"/>
  <c r="Q256" i="3"/>
  <c r="S255" i="3"/>
  <c r="R255" i="3"/>
  <c r="Q255" i="3"/>
  <c r="S254" i="3"/>
  <c r="R254" i="3"/>
  <c r="Q254" i="3"/>
  <c r="S253" i="3"/>
  <c r="R253" i="3"/>
  <c r="Q253" i="3"/>
  <c r="S252" i="3"/>
  <c r="R252" i="3"/>
  <c r="Q252" i="3"/>
  <c r="S251" i="3"/>
  <c r="R251" i="3"/>
  <c r="Q251" i="3"/>
  <c r="S250" i="3"/>
  <c r="R250" i="3"/>
  <c r="Q250" i="3"/>
  <c r="S249" i="3"/>
  <c r="R249" i="3"/>
  <c r="Q249" i="3"/>
  <c r="S248" i="3"/>
  <c r="R248" i="3"/>
  <c r="Q248" i="3"/>
  <c r="S247" i="3"/>
  <c r="R247" i="3"/>
  <c r="Q247" i="3"/>
  <c r="S246" i="3"/>
  <c r="R246" i="3"/>
  <c r="Q246" i="3"/>
  <c r="S245" i="3"/>
  <c r="R245" i="3"/>
  <c r="Q245" i="3"/>
  <c r="S244" i="3"/>
  <c r="R244" i="3"/>
  <c r="Q244" i="3"/>
  <c r="S243" i="3"/>
  <c r="R243" i="3"/>
  <c r="Q243" i="3"/>
  <c r="S242" i="3"/>
  <c r="R242" i="3"/>
  <c r="Q242" i="3"/>
  <c r="S241" i="3"/>
  <c r="R241" i="3"/>
  <c r="Q241" i="3"/>
  <c r="S240" i="3"/>
  <c r="R240" i="3"/>
  <c r="Q240" i="3"/>
  <c r="S239" i="3"/>
  <c r="R239" i="3"/>
  <c r="Q239" i="3"/>
  <c r="S238" i="3"/>
  <c r="R238" i="3"/>
  <c r="Q238" i="3"/>
  <c r="S237" i="3"/>
  <c r="R237" i="3"/>
  <c r="Q237" i="3"/>
  <c r="S236" i="3"/>
  <c r="R236" i="3"/>
  <c r="Q236" i="3"/>
  <c r="S235" i="3"/>
  <c r="R235" i="3"/>
  <c r="Q235" i="3"/>
  <c r="S234" i="3"/>
  <c r="R234" i="3"/>
  <c r="Q234" i="3"/>
  <c r="S233" i="3"/>
  <c r="R233" i="3"/>
  <c r="Q233" i="3"/>
  <c r="S232" i="3"/>
  <c r="R232" i="3"/>
  <c r="Q232" i="3"/>
  <c r="S231" i="3"/>
  <c r="R231" i="3"/>
  <c r="Q231" i="3"/>
  <c r="S230" i="3"/>
  <c r="R230" i="3"/>
  <c r="Q230" i="3"/>
  <c r="S229" i="3"/>
  <c r="R229" i="3"/>
  <c r="Q229" i="3"/>
  <c r="S228" i="3"/>
  <c r="R228" i="3"/>
  <c r="Q228" i="3"/>
  <c r="S227" i="3"/>
  <c r="R227" i="3"/>
  <c r="Q227" i="3"/>
  <c r="S226" i="3"/>
  <c r="R226" i="3"/>
  <c r="Q226" i="3"/>
  <c r="S225" i="3"/>
  <c r="R225" i="3"/>
  <c r="Q225" i="3"/>
  <c r="S224" i="3"/>
  <c r="R224" i="3"/>
  <c r="Q224" i="3"/>
  <c r="S223" i="3"/>
  <c r="R223" i="3"/>
  <c r="Q223" i="3"/>
  <c r="S222" i="3"/>
  <c r="R222" i="3"/>
  <c r="Q222" i="3"/>
  <c r="S221" i="3"/>
  <c r="R221" i="3"/>
  <c r="Q221" i="3"/>
  <c r="S220" i="3"/>
  <c r="R220" i="3"/>
  <c r="Q220" i="3"/>
  <c r="S219" i="3"/>
  <c r="R219" i="3"/>
  <c r="Q219" i="3"/>
  <c r="S218" i="3"/>
  <c r="R218" i="3"/>
  <c r="Q218" i="3"/>
  <c r="S217" i="3"/>
  <c r="R217" i="3"/>
  <c r="Q217" i="3"/>
  <c r="S216" i="3"/>
  <c r="R216" i="3"/>
  <c r="Q216" i="3"/>
  <c r="S215" i="3"/>
  <c r="R215" i="3"/>
  <c r="Q215" i="3"/>
  <c r="S214" i="3"/>
  <c r="R214" i="3"/>
  <c r="Q214" i="3"/>
  <c r="S213" i="3"/>
  <c r="R213" i="3"/>
  <c r="Q213" i="3"/>
  <c r="S212" i="3"/>
  <c r="R212" i="3"/>
  <c r="Q212" i="3"/>
  <c r="S211" i="3"/>
  <c r="R211" i="3"/>
  <c r="Q211" i="3"/>
  <c r="S210" i="3"/>
  <c r="R210" i="3"/>
  <c r="Q210" i="3"/>
  <c r="S209" i="3"/>
  <c r="R209" i="3"/>
  <c r="Q209" i="3"/>
  <c r="S208" i="3"/>
  <c r="R208" i="3"/>
  <c r="Q208" i="3"/>
  <c r="S207" i="3"/>
  <c r="R207" i="3"/>
  <c r="Q207" i="3"/>
  <c r="S206" i="3"/>
  <c r="R206" i="3"/>
  <c r="Q206" i="3"/>
  <c r="S205" i="3"/>
  <c r="R205" i="3"/>
  <c r="Q205" i="3"/>
  <c r="S204" i="3"/>
  <c r="R204" i="3"/>
  <c r="Q204" i="3"/>
  <c r="S203" i="3"/>
  <c r="R203" i="3"/>
  <c r="Q203" i="3"/>
  <c r="S202" i="3"/>
  <c r="R202" i="3"/>
  <c r="Q202" i="3"/>
  <c r="S201" i="3"/>
  <c r="R201" i="3"/>
  <c r="Q201" i="3"/>
  <c r="S200" i="3"/>
  <c r="R200" i="3"/>
  <c r="Q200" i="3"/>
  <c r="S199" i="3"/>
  <c r="R199" i="3"/>
  <c r="Q199" i="3"/>
  <c r="S198" i="3"/>
  <c r="R198" i="3"/>
  <c r="Q198" i="3"/>
  <c r="S197" i="3"/>
  <c r="R197" i="3"/>
  <c r="Q197" i="3"/>
  <c r="S196" i="3"/>
  <c r="R196" i="3"/>
  <c r="Q196" i="3"/>
  <c r="S195" i="3"/>
  <c r="R195" i="3"/>
  <c r="Q195" i="3"/>
  <c r="S194" i="3"/>
  <c r="R194" i="3"/>
  <c r="Q194" i="3"/>
  <c r="S193" i="3"/>
  <c r="R193" i="3"/>
  <c r="Q193" i="3"/>
  <c r="S192" i="3"/>
  <c r="R192" i="3"/>
  <c r="Q192" i="3"/>
  <c r="S191" i="3"/>
  <c r="R191" i="3"/>
  <c r="Q191" i="3"/>
  <c r="S190" i="3"/>
  <c r="R190" i="3"/>
  <c r="Q190" i="3"/>
  <c r="S189" i="3"/>
  <c r="R189" i="3"/>
  <c r="Q189" i="3"/>
  <c r="S188" i="3"/>
  <c r="R188" i="3"/>
  <c r="Q188" i="3"/>
  <c r="S187" i="3"/>
  <c r="R187" i="3"/>
  <c r="Q187" i="3"/>
  <c r="S186" i="3"/>
  <c r="R186" i="3"/>
  <c r="Q186" i="3"/>
  <c r="S185" i="3"/>
  <c r="R185" i="3"/>
  <c r="Q185" i="3"/>
  <c r="S184" i="3"/>
  <c r="R184" i="3"/>
  <c r="Q184" i="3"/>
  <c r="S183" i="3"/>
  <c r="R183" i="3"/>
  <c r="Q183" i="3"/>
  <c r="S182" i="3"/>
  <c r="R182" i="3"/>
  <c r="Q182" i="3"/>
  <c r="S181" i="3"/>
  <c r="R181" i="3"/>
  <c r="Q181" i="3"/>
  <c r="S180" i="3"/>
  <c r="R180" i="3"/>
  <c r="Q180" i="3"/>
  <c r="S179" i="3"/>
  <c r="R179" i="3"/>
  <c r="Q179" i="3"/>
  <c r="S178" i="3"/>
  <c r="R178" i="3"/>
  <c r="Q178" i="3"/>
  <c r="S177" i="3"/>
  <c r="R177" i="3"/>
  <c r="Q177" i="3"/>
  <c r="S176" i="3"/>
  <c r="R176" i="3"/>
  <c r="Q176" i="3"/>
  <c r="S175" i="3"/>
  <c r="R175" i="3"/>
  <c r="Q175" i="3"/>
  <c r="S174" i="3"/>
  <c r="R174" i="3"/>
  <c r="Q174" i="3"/>
  <c r="S173" i="3"/>
  <c r="R173" i="3"/>
  <c r="Q173" i="3"/>
  <c r="S172" i="3"/>
  <c r="R172" i="3"/>
  <c r="Q172" i="3"/>
  <c r="S171" i="3"/>
  <c r="R171" i="3"/>
  <c r="Q171" i="3"/>
  <c r="S170" i="3"/>
  <c r="R170" i="3"/>
  <c r="Q170" i="3"/>
  <c r="S169" i="3"/>
  <c r="R169" i="3"/>
  <c r="Q169" i="3"/>
  <c r="S168" i="3"/>
  <c r="R168" i="3"/>
  <c r="Q168" i="3"/>
  <c r="S167" i="3"/>
  <c r="R167" i="3"/>
  <c r="Q167" i="3"/>
  <c r="S166" i="3"/>
  <c r="R166" i="3"/>
  <c r="Q166" i="3"/>
  <c r="S165" i="3"/>
  <c r="R165" i="3"/>
  <c r="Q165" i="3"/>
  <c r="S164" i="3"/>
  <c r="R164" i="3"/>
  <c r="Q164" i="3"/>
  <c r="S163" i="3"/>
  <c r="R163" i="3"/>
  <c r="Q163" i="3"/>
  <c r="S162" i="3"/>
  <c r="R162" i="3"/>
  <c r="Q162" i="3"/>
  <c r="S161" i="3"/>
  <c r="R161" i="3"/>
  <c r="Q161" i="3"/>
  <c r="S160" i="3"/>
  <c r="R160" i="3"/>
  <c r="Q160" i="3"/>
  <c r="S159" i="3"/>
  <c r="R159" i="3"/>
  <c r="Q159" i="3"/>
  <c r="S158" i="3"/>
  <c r="R158" i="3"/>
  <c r="Q158" i="3"/>
  <c r="S157" i="3"/>
  <c r="R157" i="3"/>
  <c r="Q157" i="3"/>
  <c r="S156" i="3"/>
  <c r="R156" i="3"/>
  <c r="Q156" i="3"/>
  <c r="S155" i="3"/>
  <c r="R155" i="3"/>
  <c r="Q155" i="3"/>
  <c r="S154" i="3"/>
  <c r="R154" i="3"/>
  <c r="Q154" i="3"/>
  <c r="S153" i="3"/>
  <c r="R153" i="3"/>
  <c r="Q153" i="3"/>
  <c r="S152" i="3"/>
  <c r="R152" i="3"/>
  <c r="Q152" i="3"/>
  <c r="S151" i="3"/>
  <c r="R151" i="3"/>
  <c r="Q151" i="3"/>
  <c r="S150" i="3"/>
  <c r="R150" i="3"/>
  <c r="Q150" i="3"/>
  <c r="S149" i="3"/>
  <c r="R149" i="3"/>
  <c r="Q149" i="3"/>
  <c r="S148" i="3"/>
  <c r="R148" i="3"/>
  <c r="Q148" i="3"/>
  <c r="S147" i="3"/>
  <c r="R147" i="3"/>
  <c r="Q147" i="3"/>
  <c r="S146" i="3"/>
  <c r="R146" i="3"/>
  <c r="Q146" i="3"/>
  <c r="S145" i="3"/>
  <c r="R145" i="3"/>
  <c r="Q145" i="3"/>
  <c r="S144" i="3"/>
  <c r="R144" i="3"/>
  <c r="Q144" i="3"/>
  <c r="S143" i="3"/>
  <c r="R143" i="3"/>
  <c r="Q143" i="3"/>
  <c r="S142" i="3"/>
  <c r="R142" i="3"/>
  <c r="Q142" i="3"/>
  <c r="S141" i="3"/>
  <c r="R141" i="3"/>
  <c r="Q141" i="3"/>
  <c r="S140" i="3"/>
  <c r="R140" i="3"/>
  <c r="Q140" i="3"/>
  <c r="S139" i="3"/>
  <c r="R139" i="3"/>
  <c r="Q139" i="3"/>
  <c r="S138" i="3"/>
  <c r="R138" i="3"/>
  <c r="Q138" i="3"/>
  <c r="S137" i="3"/>
  <c r="R137" i="3"/>
  <c r="Q137" i="3"/>
  <c r="S136" i="3"/>
  <c r="R136" i="3"/>
  <c r="Q136" i="3"/>
  <c r="S135" i="3"/>
  <c r="R135" i="3"/>
  <c r="Q135" i="3"/>
  <c r="S134" i="3"/>
  <c r="R134" i="3"/>
  <c r="Q134" i="3"/>
  <c r="S133" i="3"/>
  <c r="R133" i="3"/>
  <c r="Q133" i="3"/>
  <c r="S132" i="3"/>
  <c r="R132" i="3"/>
  <c r="Q132" i="3"/>
  <c r="S131" i="3"/>
  <c r="R131" i="3"/>
  <c r="Q131" i="3"/>
  <c r="S130" i="3"/>
  <c r="R130" i="3"/>
  <c r="Q130" i="3"/>
  <c r="S129" i="3"/>
  <c r="R129" i="3"/>
  <c r="Q129" i="3"/>
  <c r="S128" i="3"/>
  <c r="R128" i="3"/>
  <c r="Q128" i="3"/>
  <c r="S127" i="3"/>
  <c r="R127" i="3"/>
  <c r="Q127" i="3"/>
  <c r="S126" i="3"/>
  <c r="R126" i="3"/>
  <c r="Q126" i="3"/>
  <c r="S125" i="3"/>
  <c r="R125" i="3"/>
  <c r="Q125" i="3"/>
  <c r="S124" i="3"/>
  <c r="R124" i="3"/>
  <c r="Q124" i="3"/>
  <c r="S123" i="3"/>
  <c r="R123" i="3"/>
  <c r="Q123" i="3"/>
  <c r="S122" i="3"/>
  <c r="R122" i="3"/>
  <c r="Q122" i="3"/>
  <c r="S121" i="3"/>
  <c r="R121" i="3"/>
  <c r="Q121" i="3"/>
  <c r="S120" i="3"/>
  <c r="R120" i="3"/>
  <c r="Q120" i="3"/>
  <c r="S119" i="3"/>
  <c r="R119" i="3"/>
  <c r="Q119" i="3"/>
  <c r="S118" i="3"/>
  <c r="R118" i="3"/>
  <c r="Q118" i="3"/>
  <c r="S117" i="3"/>
  <c r="R117" i="3"/>
  <c r="Q117" i="3"/>
  <c r="S116" i="3"/>
  <c r="R116" i="3"/>
  <c r="Q116" i="3"/>
  <c r="S115" i="3"/>
  <c r="R115" i="3"/>
  <c r="Q115" i="3"/>
  <c r="S114" i="3"/>
  <c r="R114" i="3"/>
  <c r="Q114" i="3"/>
  <c r="S113" i="3"/>
  <c r="R113" i="3"/>
  <c r="Q113" i="3"/>
  <c r="S112" i="3"/>
  <c r="R112" i="3"/>
  <c r="Q112" i="3"/>
  <c r="S111" i="3"/>
  <c r="R111" i="3"/>
  <c r="Q111" i="3"/>
  <c r="S110" i="3"/>
  <c r="R110" i="3"/>
  <c r="Q110" i="3"/>
  <c r="S109" i="3"/>
  <c r="R109" i="3"/>
  <c r="Q109" i="3"/>
  <c r="S108" i="3"/>
  <c r="R108" i="3"/>
  <c r="Q108" i="3"/>
  <c r="S107" i="3"/>
  <c r="R107" i="3"/>
  <c r="Q107" i="3"/>
  <c r="S106" i="3"/>
  <c r="R106" i="3"/>
  <c r="Q106" i="3"/>
  <c r="S105" i="3"/>
  <c r="R105" i="3"/>
  <c r="Q105" i="3"/>
  <c r="S104" i="3"/>
  <c r="R104" i="3"/>
  <c r="Q104" i="3"/>
  <c r="S103" i="3"/>
  <c r="R103" i="3"/>
  <c r="Q103" i="3"/>
  <c r="S102" i="3"/>
  <c r="R102" i="3"/>
  <c r="Q102" i="3"/>
  <c r="S101" i="3"/>
  <c r="R101" i="3"/>
  <c r="Q101" i="3"/>
  <c r="S100" i="3"/>
  <c r="R100" i="3"/>
  <c r="Q100" i="3"/>
  <c r="S99" i="3"/>
  <c r="R99" i="3"/>
  <c r="Q99" i="3"/>
  <c r="S98" i="3"/>
  <c r="R98" i="3"/>
  <c r="Q98" i="3"/>
  <c r="S97" i="3"/>
  <c r="R97" i="3"/>
  <c r="Q97" i="3"/>
  <c r="S96" i="3"/>
  <c r="R96" i="3"/>
  <c r="Q96" i="3"/>
  <c r="S95" i="3"/>
  <c r="R95" i="3"/>
  <c r="Q95" i="3"/>
  <c r="S94" i="3"/>
  <c r="R94" i="3"/>
  <c r="Q94" i="3"/>
  <c r="S93" i="3"/>
  <c r="R93" i="3"/>
  <c r="Q93" i="3"/>
  <c r="S92" i="3"/>
  <c r="R92" i="3"/>
  <c r="Q92" i="3"/>
  <c r="S91" i="3"/>
  <c r="R91" i="3"/>
  <c r="Q91" i="3"/>
  <c r="S90" i="3"/>
  <c r="R90" i="3"/>
  <c r="Q90" i="3"/>
  <c r="S89" i="3"/>
  <c r="R89" i="3"/>
  <c r="Q89" i="3"/>
  <c r="S88" i="3"/>
  <c r="R88" i="3"/>
  <c r="Q88" i="3"/>
  <c r="S87" i="3"/>
  <c r="R87" i="3"/>
  <c r="Q87" i="3"/>
  <c r="S86" i="3"/>
  <c r="R86" i="3"/>
  <c r="Q86" i="3"/>
  <c r="S85" i="3"/>
  <c r="R85" i="3"/>
  <c r="Q85" i="3"/>
  <c r="S84" i="3"/>
  <c r="R84" i="3"/>
  <c r="Q84" i="3"/>
  <c r="S83" i="3"/>
  <c r="R83" i="3"/>
  <c r="Q83" i="3"/>
  <c r="S82" i="3"/>
  <c r="R82" i="3"/>
  <c r="Q82" i="3"/>
  <c r="S81" i="3"/>
  <c r="R81" i="3"/>
  <c r="Q81" i="3"/>
  <c r="S80" i="3"/>
  <c r="R80" i="3"/>
  <c r="Q80" i="3"/>
  <c r="S79" i="3"/>
  <c r="R79" i="3"/>
  <c r="Q79" i="3"/>
  <c r="S78" i="3"/>
  <c r="R78" i="3"/>
  <c r="Q78" i="3"/>
  <c r="S77" i="3"/>
  <c r="R77" i="3"/>
  <c r="Q77" i="3"/>
  <c r="S76" i="3"/>
  <c r="R76" i="3"/>
  <c r="Q76" i="3"/>
  <c r="S75" i="3"/>
  <c r="R75" i="3"/>
  <c r="Q75" i="3"/>
  <c r="S74" i="3"/>
  <c r="R74" i="3"/>
  <c r="Q74" i="3"/>
  <c r="S73" i="3"/>
  <c r="R73" i="3"/>
  <c r="Q73" i="3"/>
  <c r="S72" i="3"/>
  <c r="R72" i="3"/>
  <c r="Q72" i="3"/>
  <c r="S71" i="3"/>
  <c r="R71" i="3"/>
  <c r="Q71" i="3"/>
  <c r="S70" i="3"/>
  <c r="R70" i="3"/>
  <c r="Q70" i="3"/>
  <c r="S69" i="3"/>
  <c r="R69" i="3"/>
  <c r="Q69" i="3"/>
  <c r="S68" i="3"/>
  <c r="R68" i="3"/>
  <c r="Q68" i="3"/>
  <c r="S67" i="3"/>
  <c r="R67" i="3"/>
  <c r="Q67" i="3"/>
  <c r="S66" i="3"/>
  <c r="R66" i="3"/>
  <c r="Q66" i="3"/>
  <c r="S65" i="3"/>
  <c r="R65" i="3"/>
  <c r="Q65" i="3"/>
  <c r="S64" i="3"/>
  <c r="R64" i="3"/>
  <c r="Q64" i="3"/>
  <c r="S63" i="3"/>
  <c r="R63" i="3"/>
  <c r="Q63" i="3"/>
  <c r="S62" i="3"/>
  <c r="R62" i="3"/>
  <c r="Q62" i="3"/>
  <c r="S61" i="3"/>
  <c r="R61" i="3"/>
  <c r="Q61" i="3"/>
  <c r="S60" i="3"/>
  <c r="R60" i="3"/>
  <c r="Q60" i="3"/>
  <c r="S59" i="3"/>
  <c r="R59" i="3"/>
  <c r="Q59" i="3"/>
  <c r="S58" i="3"/>
  <c r="R58" i="3"/>
  <c r="Q58" i="3"/>
  <c r="S57" i="3"/>
  <c r="R57" i="3"/>
  <c r="Q57" i="3"/>
  <c r="S56" i="3"/>
  <c r="R56" i="3"/>
  <c r="Q56" i="3"/>
  <c r="S55" i="3"/>
  <c r="R55" i="3"/>
  <c r="Q55" i="3"/>
  <c r="S54" i="3"/>
  <c r="R54" i="3"/>
  <c r="Q54" i="3"/>
  <c r="S53" i="3"/>
  <c r="R53" i="3"/>
  <c r="Q53" i="3"/>
  <c r="S52" i="3"/>
  <c r="R52" i="3"/>
  <c r="Q52" i="3"/>
  <c r="S51" i="3"/>
  <c r="R51" i="3"/>
  <c r="Q51" i="3"/>
  <c r="S50" i="3"/>
  <c r="R50" i="3"/>
  <c r="Q50" i="3"/>
  <c r="S49" i="3"/>
  <c r="R49" i="3"/>
  <c r="Q49" i="3"/>
  <c r="S48" i="3"/>
  <c r="R48" i="3"/>
  <c r="Q48" i="3"/>
  <c r="S47" i="3"/>
  <c r="R47" i="3"/>
  <c r="Q47" i="3"/>
  <c r="S46" i="3"/>
  <c r="R46" i="3"/>
  <c r="Q46" i="3"/>
  <c r="S45" i="3"/>
  <c r="R45" i="3"/>
  <c r="Q45" i="3"/>
  <c r="S44" i="3"/>
  <c r="R44" i="3"/>
  <c r="Q44" i="3"/>
  <c r="S43" i="3"/>
  <c r="R43" i="3"/>
  <c r="Q43" i="3"/>
  <c r="S42" i="3"/>
  <c r="R42" i="3"/>
  <c r="Q42" i="3"/>
  <c r="S41" i="3"/>
  <c r="R41" i="3"/>
  <c r="Q41" i="3"/>
  <c r="S40" i="3"/>
  <c r="R40" i="3"/>
  <c r="Q40" i="3"/>
  <c r="S39" i="3"/>
  <c r="R39" i="3"/>
  <c r="Q39" i="3"/>
  <c r="S38" i="3"/>
  <c r="R38" i="3"/>
  <c r="Q38" i="3"/>
  <c r="S37" i="3"/>
  <c r="R37" i="3"/>
  <c r="Q37" i="3"/>
  <c r="S36" i="3"/>
  <c r="R36" i="3"/>
  <c r="Q36" i="3"/>
  <c r="S35" i="3"/>
  <c r="R35" i="3"/>
  <c r="Q35" i="3"/>
  <c r="S34" i="3"/>
  <c r="R34" i="3"/>
  <c r="Q34" i="3"/>
  <c r="S33" i="3"/>
  <c r="R33" i="3"/>
  <c r="Q33" i="3"/>
  <c r="S32" i="3"/>
  <c r="R32" i="3"/>
  <c r="Q32" i="3"/>
  <c r="S31" i="3"/>
  <c r="R31" i="3"/>
  <c r="Q31" i="3"/>
  <c r="S30" i="3"/>
  <c r="R30" i="3"/>
  <c r="Q30" i="3"/>
  <c r="S29" i="3"/>
  <c r="R29" i="3"/>
  <c r="Q29" i="3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9" i="3"/>
  <c r="R19" i="3"/>
  <c r="Q19" i="3"/>
  <c r="S18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Q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18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9" i="3"/>
  <c r="M332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7" i="3"/>
  <c r="T18" i="2"/>
  <c r="S9" i="2"/>
  <c r="R7" i="2"/>
  <c r="T308" i="2"/>
  <c r="S308" i="2"/>
  <c r="R308" i="2"/>
  <c r="T307" i="2"/>
  <c r="S307" i="2"/>
  <c r="R307" i="2"/>
  <c r="T306" i="2"/>
  <c r="S306" i="2"/>
  <c r="R306" i="2"/>
  <c r="T305" i="2"/>
  <c r="S305" i="2"/>
  <c r="R305" i="2"/>
  <c r="T304" i="2"/>
  <c r="S304" i="2"/>
  <c r="R304" i="2"/>
  <c r="T303" i="2"/>
  <c r="S303" i="2"/>
  <c r="R303" i="2"/>
  <c r="T302" i="2"/>
  <c r="S302" i="2"/>
  <c r="R302" i="2"/>
  <c r="T301" i="2"/>
  <c r="S301" i="2"/>
  <c r="R301" i="2"/>
  <c r="T300" i="2"/>
  <c r="S300" i="2"/>
  <c r="R300" i="2"/>
  <c r="T299" i="2"/>
  <c r="S299" i="2"/>
  <c r="R299" i="2"/>
  <c r="T298" i="2"/>
  <c r="S298" i="2"/>
  <c r="R298" i="2"/>
  <c r="T297" i="2"/>
  <c r="S297" i="2"/>
  <c r="R297" i="2"/>
  <c r="T296" i="2"/>
  <c r="S296" i="2"/>
  <c r="R296" i="2"/>
  <c r="T295" i="2"/>
  <c r="S295" i="2"/>
  <c r="R295" i="2"/>
  <c r="T294" i="2"/>
  <c r="S294" i="2"/>
  <c r="R294" i="2"/>
  <c r="T293" i="2"/>
  <c r="S293" i="2"/>
  <c r="R293" i="2"/>
  <c r="T292" i="2"/>
  <c r="S292" i="2"/>
  <c r="R292" i="2"/>
  <c r="T291" i="2"/>
  <c r="S291" i="2"/>
  <c r="R291" i="2"/>
  <c r="T290" i="2"/>
  <c r="S290" i="2"/>
  <c r="R290" i="2"/>
  <c r="T289" i="2"/>
  <c r="S289" i="2"/>
  <c r="R289" i="2"/>
  <c r="T288" i="2"/>
  <c r="S288" i="2"/>
  <c r="R288" i="2"/>
  <c r="T287" i="2"/>
  <c r="S287" i="2"/>
  <c r="R287" i="2"/>
  <c r="T286" i="2"/>
  <c r="S286" i="2"/>
  <c r="R286" i="2"/>
  <c r="T285" i="2"/>
  <c r="S285" i="2"/>
  <c r="R285" i="2"/>
  <c r="T284" i="2"/>
  <c r="S284" i="2"/>
  <c r="R284" i="2"/>
  <c r="T283" i="2"/>
  <c r="S283" i="2"/>
  <c r="R283" i="2"/>
  <c r="T282" i="2"/>
  <c r="S282" i="2"/>
  <c r="R282" i="2"/>
  <c r="T281" i="2"/>
  <c r="S281" i="2"/>
  <c r="R281" i="2"/>
  <c r="T280" i="2"/>
  <c r="S280" i="2"/>
  <c r="R280" i="2"/>
  <c r="T279" i="2"/>
  <c r="S279" i="2"/>
  <c r="R279" i="2"/>
  <c r="T278" i="2"/>
  <c r="S278" i="2"/>
  <c r="R278" i="2"/>
  <c r="T277" i="2"/>
  <c r="S277" i="2"/>
  <c r="R277" i="2"/>
  <c r="T276" i="2"/>
  <c r="S276" i="2"/>
  <c r="R276" i="2"/>
  <c r="T275" i="2"/>
  <c r="S275" i="2"/>
  <c r="R275" i="2"/>
  <c r="T274" i="2"/>
  <c r="S274" i="2"/>
  <c r="R274" i="2"/>
  <c r="T273" i="2"/>
  <c r="S273" i="2"/>
  <c r="R273" i="2"/>
  <c r="T272" i="2"/>
  <c r="S272" i="2"/>
  <c r="R272" i="2"/>
  <c r="T271" i="2"/>
  <c r="S271" i="2"/>
  <c r="R271" i="2"/>
  <c r="T270" i="2"/>
  <c r="S270" i="2"/>
  <c r="R270" i="2"/>
  <c r="T269" i="2"/>
  <c r="S269" i="2"/>
  <c r="R269" i="2"/>
  <c r="T268" i="2"/>
  <c r="S268" i="2"/>
  <c r="R268" i="2"/>
  <c r="T267" i="2"/>
  <c r="S267" i="2"/>
  <c r="R267" i="2"/>
  <c r="T266" i="2"/>
  <c r="S266" i="2"/>
  <c r="R266" i="2"/>
  <c r="T265" i="2"/>
  <c r="S265" i="2"/>
  <c r="R265" i="2"/>
  <c r="T264" i="2"/>
  <c r="S264" i="2"/>
  <c r="R264" i="2"/>
  <c r="T263" i="2"/>
  <c r="S263" i="2"/>
  <c r="R263" i="2"/>
  <c r="T262" i="2"/>
  <c r="S262" i="2"/>
  <c r="R262" i="2"/>
  <c r="T261" i="2"/>
  <c r="S261" i="2"/>
  <c r="R261" i="2"/>
  <c r="T260" i="2"/>
  <c r="S260" i="2"/>
  <c r="R260" i="2"/>
  <c r="T259" i="2"/>
  <c r="S259" i="2"/>
  <c r="R259" i="2"/>
  <c r="T258" i="2"/>
  <c r="S258" i="2"/>
  <c r="R258" i="2"/>
  <c r="T257" i="2"/>
  <c r="S257" i="2"/>
  <c r="R257" i="2"/>
  <c r="T256" i="2"/>
  <c r="S256" i="2"/>
  <c r="R256" i="2"/>
  <c r="T255" i="2"/>
  <c r="S255" i="2"/>
  <c r="R255" i="2"/>
  <c r="T254" i="2"/>
  <c r="S254" i="2"/>
  <c r="R254" i="2"/>
  <c r="T253" i="2"/>
  <c r="S253" i="2"/>
  <c r="R253" i="2"/>
  <c r="T252" i="2"/>
  <c r="S252" i="2"/>
  <c r="R252" i="2"/>
  <c r="T251" i="2"/>
  <c r="S251" i="2"/>
  <c r="R251" i="2"/>
  <c r="T250" i="2"/>
  <c r="S250" i="2"/>
  <c r="R250" i="2"/>
  <c r="T249" i="2"/>
  <c r="S249" i="2"/>
  <c r="R249" i="2"/>
  <c r="T248" i="2"/>
  <c r="S248" i="2"/>
  <c r="R248" i="2"/>
  <c r="T247" i="2"/>
  <c r="S247" i="2"/>
  <c r="R247" i="2"/>
  <c r="T246" i="2"/>
  <c r="S246" i="2"/>
  <c r="R246" i="2"/>
  <c r="T245" i="2"/>
  <c r="S245" i="2"/>
  <c r="R245" i="2"/>
  <c r="T244" i="2"/>
  <c r="S244" i="2"/>
  <c r="R244" i="2"/>
  <c r="T243" i="2"/>
  <c r="S243" i="2"/>
  <c r="R243" i="2"/>
  <c r="T242" i="2"/>
  <c r="S242" i="2"/>
  <c r="R242" i="2"/>
  <c r="T241" i="2"/>
  <c r="S241" i="2"/>
  <c r="R241" i="2"/>
  <c r="T240" i="2"/>
  <c r="S240" i="2"/>
  <c r="R240" i="2"/>
  <c r="T239" i="2"/>
  <c r="S239" i="2"/>
  <c r="R239" i="2"/>
  <c r="T238" i="2"/>
  <c r="S238" i="2"/>
  <c r="R238" i="2"/>
  <c r="T237" i="2"/>
  <c r="S237" i="2"/>
  <c r="R237" i="2"/>
  <c r="T236" i="2"/>
  <c r="S236" i="2"/>
  <c r="R236" i="2"/>
  <c r="T235" i="2"/>
  <c r="S235" i="2"/>
  <c r="R235" i="2"/>
  <c r="T234" i="2"/>
  <c r="S234" i="2"/>
  <c r="R234" i="2"/>
  <c r="T233" i="2"/>
  <c r="S233" i="2"/>
  <c r="R233" i="2"/>
  <c r="T232" i="2"/>
  <c r="S232" i="2"/>
  <c r="R232" i="2"/>
  <c r="T231" i="2"/>
  <c r="S231" i="2"/>
  <c r="R231" i="2"/>
  <c r="T230" i="2"/>
  <c r="S230" i="2"/>
  <c r="R230" i="2"/>
  <c r="T229" i="2"/>
  <c r="S229" i="2"/>
  <c r="R229" i="2"/>
  <c r="T228" i="2"/>
  <c r="S228" i="2"/>
  <c r="R228" i="2"/>
  <c r="T227" i="2"/>
  <c r="S227" i="2"/>
  <c r="R227" i="2"/>
  <c r="T226" i="2"/>
  <c r="S226" i="2"/>
  <c r="R226" i="2"/>
  <c r="T225" i="2"/>
  <c r="S225" i="2"/>
  <c r="R225" i="2"/>
  <c r="T224" i="2"/>
  <c r="S224" i="2"/>
  <c r="R224" i="2"/>
  <c r="T223" i="2"/>
  <c r="S223" i="2"/>
  <c r="R223" i="2"/>
  <c r="T222" i="2"/>
  <c r="S222" i="2"/>
  <c r="R222" i="2"/>
  <c r="T221" i="2"/>
  <c r="S221" i="2"/>
  <c r="R221" i="2"/>
  <c r="T220" i="2"/>
  <c r="S220" i="2"/>
  <c r="R220" i="2"/>
  <c r="T219" i="2"/>
  <c r="S219" i="2"/>
  <c r="R219" i="2"/>
  <c r="T218" i="2"/>
  <c r="S218" i="2"/>
  <c r="R218" i="2"/>
  <c r="T217" i="2"/>
  <c r="S217" i="2"/>
  <c r="R217" i="2"/>
  <c r="T216" i="2"/>
  <c r="S216" i="2"/>
  <c r="R216" i="2"/>
  <c r="T215" i="2"/>
  <c r="S215" i="2"/>
  <c r="R215" i="2"/>
  <c r="T214" i="2"/>
  <c r="S214" i="2"/>
  <c r="R214" i="2"/>
  <c r="T213" i="2"/>
  <c r="S213" i="2"/>
  <c r="R213" i="2"/>
  <c r="T212" i="2"/>
  <c r="S212" i="2"/>
  <c r="R212" i="2"/>
  <c r="T211" i="2"/>
  <c r="S211" i="2"/>
  <c r="R211" i="2"/>
  <c r="T210" i="2"/>
  <c r="S210" i="2"/>
  <c r="R210" i="2"/>
  <c r="T209" i="2"/>
  <c r="S209" i="2"/>
  <c r="R209" i="2"/>
  <c r="T208" i="2"/>
  <c r="S208" i="2"/>
  <c r="R208" i="2"/>
  <c r="T207" i="2"/>
  <c r="S207" i="2"/>
  <c r="R207" i="2"/>
  <c r="T206" i="2"/>
  <c r="S206" i="2"/>
  <c r="R206" i="2"/>
  <c r="T205" i="2"/>
  <c r="S205" i="2"/>
  <c r="R205" i="2"/>
  <c r="T204" i="2"/>
  <c r="S204" i="2"/>
  <c r="R204" i="2"/>
  <c r="T203" i="2"/>
  <c r="S203" i="2"/>
  <c r="R203" i="2"/>
  <c r="T202" i="2"/>
  <c r="S202" i="2"/>
  <c r="R202" i="2"/>
  <c r="T201" i="2"/>
  <c r="S201" i="2"/>
  <c r="R201" i="2"/>
  <c r="T200" i="2"/>
  <c r="S200" i="2"/>
  <c r="R200" i="2"/>
  <c r="T199" i="2"/>
  <c r="S199" i="2"/>
  <c r="R199" i="2"/>
  <c r="T198" i="2"/>
  <c r="S198" i="2"/>
  <c r="R198" i="2"/>
  <c r="T197" i="2"/>
  <c r="S197" i="2"/>
  <c r="R197" i="2"/>
  <c r="T196" i="2"/>
  <c r="S196" i="2"/>
  <c r="R196" i="2"/>
  <c r="T195" i="2"/>
  <c r="S195" i="2"/>
  <c r="R195" i="2"/>
  <c r="T194" i="2"/>
  <c r="S194" i="2"/>
  <c r="R194" i="2"/>
  <c r="T193" i="2"/>
  <c r="S193" i="2"/>
  <c r="R193" i="2"/>
  <c r="T192" i="2"/>
  <c r="S192" i="2"/>
  <c r="R192" i="2"/>
  <c r="T191" i="2"/>
  <c r="S191" i="2"/>
  <c r="R191" i="2"/>
  <c r="T190" i="2"/>
  <c r="S190" i="2"/>
  <c r="R190" i="2"/>
  <c r="T189" i="2"/>
  <c r="S189" i="2"/>
  <c r="R189" i="2"/>
  <c r="T188" i="2"/>
  <c r="S188" i="2"/>
  <c r="R188" i="2"/>
  <c r="T187" i="2"/>
  <c r="S187" i="2"/>
  <c r="R187" i="2"/>
  <c r="T186" i="2"/>
  <c r="S186" i="2"/>
  <c r="R186" i="2"/>
  <c r="T185" i="2"/>
  <c r="S185" i="2"/>
  <c r="R185" i="2"/>
  <c r="T184" i="2"/>
  <c r="S184" i="2"/>
  <c r="R184" i="2"/>
  <c r="T183" i="2"/>
  <c r="S183" i="2"/>
  <c r="R183" i="2"/>
  <c r="T182" i="2"/>
  <c r="S182" i="2"/>
  <c r="R182" i="2"/>
  <c r="T181" i="2"/>
  <c r="S181" i="2"/>
  <c r="R181" i="2"/>
  <c r="T180" i="2"/>
  <c r="S180" i="2"/>
  <c r="R180" i="2"/>
  <c r="T179" i="2"/>
  <c r="S179" i="2"/>
  <c r="R179" i="2"/>
  <c r="T178" i="2"/>
  <c r="S178" i="2"/>
  <c r="R178" i="2"/>
  <c r="T177" i="2"/>
  <c r="S177" i="2"/>
  <c r="R177" i="2"/>
  <c r="T176" i="2"/>
  <c r="S176" i="2"/>
  <c r="R176" i="2"/>
  <c r="T175" i="2"/>
  <c r="S175" i="2"/>
  <c r="R175" i="2"/>
  <c r="T174" i="2"/>
  <c r="S174" i="2"/>
  <c r="R174" i="2"/>
  <c r="T173" i="2"/>
  <c r="S173" i="2"/>
  <c r="R173" i="2"/>
  <c r="T172" i="2"/>
  <c r="S172" i="2"/>
  <c r="R172" i="2"/>
  <c r="T171" i="2"/>
  <c r="S171" i="2"/>
  <c r="R171" i="2"/>
  <c r="T170" i="2"/>
  <c r="S170" i="2"/>
  <c r="R170" i="2"/>
  <c r="T169" i="2"/>
  <c r="S169" i="2"/>
  <c r="R169" i="2"/>
  <c r="T168" i="2"/>
  <c r="S168" i="2"/>
  <c r="R168" i="2"/>
  <c r="T167" i="2"/>
  <c r="S167" i="2"/>
  <c r="R167" i="2"/>
  <c r="T166" i="2"/>
  <c r="S166" i="2"/>
  <c r="R166" i="2"/>
  <c r="T165" i="2"/>
  <c r="S165" i="2"/>
  <c r="R165" i="2"/>
  <c r="T164" i="2"/>
  <c r="S164" i="2"/>
  <c r="R164" i="2"/>
  <c r="T163" i="2"/>
  <c r="S163" i="2"/>
  <c r="R163" i="2"/>
  <c r="T162" i="2"/>
  <c r="S162" i="2"/>
  <c r="R162" i="2"/>
  <c r="T161" i="2"/>
  <c r="S161" i="2"/>
  <c r="R161" i="2"/>
  <c r="T160" i="2"/>
  <c r="S160" i="2"/>
  <c r="R160" i="2"/>
  <c r="T159" i="2"/>
  <c r="S159" i="2"/>
  <c r="R159" i="2"/>
  <c r="T158" i="2"/>
  <c r="S158" i="2"/>
  <c r="R158" i="2"/>
  <c r="T157" i="2"/>
  <c r="S157" i="2"/>
  <c r="R157" i="2"/>
  <c r="T156" i="2"/>
  <c r="S156" i="2"/>
  <c r="R156" i="2"/>
  <c r="T155" i="2"/>
  <c r="S155" i="2"/>
  <c r="R155" i="2"/>
  <c r="T154" i="2"/>
  <c r="S154" i="2"/>
  <c r="R154" i="2"/>
  <c r="T153" i="2"/>
  <c r="S153" i="2"/>
  <c r="R153" i="2"/>
  <c r="T152" i="2"/>
  <c r="S152" i="2"/>
  <c r="R152" i="2"/>
  <c r="T151" i="2"/>
  <c r="S151" i="2"/>
  <c r="R151" i="2"/>
  <c r="T150" i="2"/>
  <c r="S150" i="2"/>
  <c r="R150" i="2"/>
  <c r="T149" i="2"/>
  <c r="S149" i="2"/>
  <c r="R149" i="2"/>
  <c r="T148" i="2"/>
  <c r="S148" i="2"/>
  <c r="R148" i="2"/>
  <c r="T147" i="2"/>
  <c r="S147" i="2"/>
  <c r="R147" i="2"/>
  <c r="T146" i="2"/>
  <c r="S146" i="2"/>
  <c r="R146" i="2"/>
  <c r="T145" i="2"/>
  <c r="S145" i="2"/>
  <c r="R145" i="2"/>
  <c r="T144" i="2"/>
  <c r="S144" i="2"/>
  <c r="R144" i="2"/>
  <c r="T143" i="2"/>
  <c r="S143" i="2"/>
  <c r="R143" i="2"/>
  <c r="T142" i="2"/>
  <c r="S142" i="2"/>
  <c r="R142" i="2"/>
  <c r="T141" i="2"/>
  <c r="S141" i="2"/>
  <c r="R141" i="2"/>
  <c r="T140" i="2"/>
  <c r="S140" i="2"/>
  <c r="R140" i="2"/>
  <c r="T139" i="2"/>
  <c r="S139" i="2"/>
  <c r="R139" i="2"/>
  <c r="T138" i="2"/>
  <c r="S138" i="2"/>
  <c r="R138" i="2"/>
  <c r="T137" i="2"/>
  <c r="S137" i="2"/>
  <c r="R137" i="2"/>
  <c r="T136" i="2"/>
  <c r="S136" i="2"/>
  <c r="R136" i="2"/>
  <c r="T135" i="2"/>
  <c r="S135" i="2"/>
  <c r="R135" i="2"/>
  <c r="T134" i="2"/>
  <c r="S134" i="2"/>
  <c r="R134" i="2"/>
  <c r="T133" i="2"/>
  <c r="S133" i="2"/>
  <c r="R133" i="2"/>
  <c r="T132" i="2"/>
  <c r="S132" i="2"/>
  <c r="R132" i="2"/>
  <c r="T131" i="2"/>
  <c r="S131" i="2"/>
  <c r="R131" i="2"/>
  <c r="T130" i="2"/>
  <c r="S130" i="2"/>
  <c r="R130" i="2"/>
  <c r="T129" i="2"/>
  <c r="S129" i="2"/>
  <c r="R129" i="2"/>
  <c r="T128" i="2"/>
  <c r="S128" i="2"/>
  <c r="R128" i="2"/>
  <c r="T127" i="2"/>
  <c r="S127" i="2"/>
  <c r="R127" i="2"/>
  <c r="T126" i="2"/>
  <c r="S126" i="2"/>
  <c r="R126" i="2"/>
  <c r="T125" i="2"/>
  <c r="S125" i="2"/>
  <c r="R125" i="2"/>
  <c r="T124" i="2"/>
  <c r="S124" i="2"/>
  <c r="R124" i="2"/>
  <c r="T123" i="2"/>
  <c r="S123" i="2"/>
  <c r="R123" i="2"/>
  <c r="T122" i="2"/>
  <c r="S122" i="2"/>
  <c r="R122" i="2"/>
  <c r="T121" i="2"/>
  <c r="S121" i="2"/>
  <c r="R121" i="2"/>
  <c r="T120" i="2"/>
  <c r="S120" i="2"/>
  <c r="R120" i="2"/>
  <c r="T119" i="2"/>
  <c r="S119" i="2"/>
  <c r="R119" i="2"/>
  <c r="T118" i="2"/>
  <c r="S118" i="2"/>
  <c r="R118" i="2"/>
  <c r="T117" i="2"/>
  <c r="S117" i="2"/>
  <c r="R117" i="2"/>
  <c r="T116" i="2"/>
  <c r="S116" i="2"/>
  <c r="R116" i="2"/>
  <c r="T115" i="2"/>
  <c r="S115" i="2"/>
  <c r="R115" i="2"/>
  <c r="T114" i="2"/>
  <c r="S114" i="2"/>
  <c r="R114" i="2"/>
  <c r="T113" i="2"/>
  <c r="S113" i="2"/>
  <c r="R113" i="2"/>
  <c r="T112" i="2"/>
  <c r="S112" i="2"/>
  <c r="R112" i="2"/>
  <c r="T111" i="2"/>
  <c r="S111" i="2"/>
  <c r="R111" i="2"/>
  <c r="T110" i="2"/>
  <c r="S110" i="2"/>
  <c r="R110" i="2"/>
  <c r="T109" i="2"/>
  <c r="S109" i="2"/>
  <c r="R109" i="2"/>
  <c r="T108" i="2"/>
  <c r="S108" i="2"/>
  <c r="R108" i="2"/>
  <c r="T107" i="2"/>
  <c r="S107" i="2"/>
  <c r="R107" i="2"/>
  <c r="T106" i="2"/>
  <c r="S106" i="2"/>
  <c r="R106" i="2"/>
  <c r="T105" i="2"/>
  <c r="S105" i="2"/>
  <c r="R105" i="2"/>
  <c r="T104" i="2"/>
  <c r="S104" i="2"/>
  <c r="R104" i="2"/>
  <c r="T103" i="2"/>
  <c r="S103" i="2"/>
  <c r="R103" i="2"/>
  <c r="T102" i="2"/>
  <c r="S102" i="2"/>
  <c r="R102" i="2"/>
  <c r="T101" i="2"/>
  <c r="S101" i="2"/>
  <c r="R101" i="2"/>
  <c r="T100" i="2"/>
  <c r="S100" i="2"/>
  <c r="R100" i="2"/>
  <c r="T99" i="2"/>
  <c r="S99" i="2"/>
  <c r="R99" i="2"/>
  <c r="T98" i="2"/>
  <c r="S98" i="2"/>
  <c r="R98" i="2"/>
  <c r="T97" i="2"/>
  <c r="S97" i="2"/>
  <c r="R97" i="2"/>
  <c r="T96" i="2"/>
  <c r="S96" i="2"/>
  <c r="R96" i="2"/>
  <c r="T95" i="2"/>
  <c r="S95" i="2"/>
  <c r="R95" i="2"/>
  <c r="T94" i="2"/>
  <c r="S94" i="2"/>
  <c r="R94" i="2"/>
  <c r="T93" i="2"/>
  <c r="S93" i="2"/>
  <c r="R93" i="2"/>
  <c r="T92" i="2"/>
  <c r="S92" i="2"/>
  <c r="R92" i="2"/>
  <c r="T91" i="2"/>
  <c r="S91" i="2"/>
  <c r="R91" i="2"/>
  <c r="T90" i="2"/>
  <c r="S90" i="2"/>
  <c r="R90" i="2"/>
  <c r="T89" i="2"/>
  <c r="S89" i="2"/>
  <c r="R89" i="2"/>
  <c r="T88" i="2"/>
  <c r="S88" i="2"/>
  <c r="R88" i="2"/>
  <c r="T87" i="2"/>
  <c r="S87" i="2"/>
  <c r="R87" i="2"/>
  <c r="T86" i="2"/>
  <c r="S86" i="2"/>
  <c r="R86" i="2"/>
  <c r="T85" i="2"/>
  <c r="S85" i="2"/>
  <c r="R85" i="2"/>
  <c r="T84" i="2"/>
  <c r="S84" i="2"/>
  <c r="R84" i="2"/>
  <c r="T83" i="2"/>
  <c r="S83" i="2"/>
  <c r="R83" i="2"/>
  <c r="T82" i="2"/>
  <c r="S82" i="2"/>
  <c r="R82" i="2"/>
  <c r="T81" i="2"/>
  <c r="S81" i="2"/>
  <c r="R81" i="2"/>
  <c r="T80" i="2"/>
  <c r="S80" i="2"/>
  <c r="R80" i="2"/>
  <c r="T79" i="2"/>
  <c r="S79" i="2"/>
  <c r="R79" i="2"/>
  <c r="T78" i="2"/>
  <c r="S78" i="2"/>
  <c r="R78" i="2"/>
  <c r="T77" i="2"/>
  <c r="S77" i="2"/>
  <c r="R77" i="2"/>
  <c r="T76" i="2"/>
  <c r="S76" i="2"/>
  <c r="R76" i="2"/>
  <c r="T75" i="2"/>
  <c r="S75" i="2"/>
  <c r="R75" i="2"/>
  <c r="T74" i="2"/>
  <c r="S74" i="2"/>
  <c r="R74" i="2"/>
  <c r="T73" i="2"/>
  <c r="S73" i="2"/>
  <c r="R73" i="2"/>
  <c r="T72" i="2"/>
  <c r="S72" i="2"/>
  <c r="R72" i="2"/>
  <c r="T71" i="2"/>
  <c r="S71" i="2"/>
  <c r="R71" i="2"/>
  <c r="T70" i="2"/>
  <c r="S70" i="2"/>
  <c r="R70" i="2"/>
  <c r="T69" i="2"/>
  <c r="S69" i="2"/>
  <c r="R69" i="2"/>
  <c r="T68" i="2"/>
  <c r="S68" i="2"/>
  <c r="R68" i="2"/>
  <c r="T67" i="2"/>
  <c r="S67" i="2"/>
  <c r="R67" i="2"/>
  <c r="T66" i="2"/>
  <c r="S66" i="2"/>
  <c r="R66" i="2"/>
  <c r="T65" i="2"/>
  <c r="S65" i="2"/>
  <c r="R65" i="2"/>
  <c r="T64" i="2"/>
  <c r="S64" i="2"/>
  <c r="R64" i="2"/>
  <c r="T63" i="2"/>
  <c r="S63" i="2"/>
  <c r="R63" i="2"/>
  <c r="T62" i="2"/>
  <c r="S62" i="2"/>
  <c r="R62" i="2"/>
  <c r="T61" i="2"/>
  <c r="S61" i="2"/>
  <c r="R61" i="2"/>
  <c r="T60" i="2"/>
  <c r="S60" i="2"/>
  <c r="R60" i="2"/>
  <c r="T59" i="2"/>
  <c r="S59" i="2"/>
  <c r="R59" i="2"/>
  <c r="T58" i="2"/>
  <c r="S58" i="2"/>
  <c r="R58" i="2"/>
  <c r="T57" i="2"/>
  <c r="S57" i="2"/>
  <c r="R57" i="2"/>
  <c r="T56" i="2"/>
  <c r="S56" i="2"/>
  <c r="R56" i="2"/>
  <c r="T55" i="2"/>
  <c r="S55" i="2"/>
  <c r="R55" i="2"/>
  <c r="T54" i="2"/>
  <c r="S54" i="2"/>
  <c r="R54" i="2"/>
  <c r="T53" i="2"/>
  <c r="S53" i="2"/>
  <c r="R53" i="2"/>
  <c r="T52" i="2"/>
  <c r="S52" i="2"/>
  <c r="R52" i="2"/>
  <c r="T51" i="2"/>
  <c r="S51" i="2"/>
  <c r="R51" i="2"/>
  <c r="T50" i="2"/>
  <c r="S50" i="2"/>
  <c r="R50" i="2"/>
  <c r="T49" i="2"/>
  <c r="S49" i="2"/>
  <c r="R49" i="2"/>
  <c r="T48" i="2"/>
  <c r="S48" i="2"/>
  <c r="R48" i="2"/>
  <c r="T47" i="2"/>
  <c r="S47" i="2"/>
  <c r="R47" i="2"/>
  <c r="T46" i="2"/>
  <c r="S46" i="2"/>
  <c r="R46" i="2"/>
  <c r="T45" i="2"/>
  <c r="S45" i="2"/>
  <c r="R45" i="2"/>
  <c r="T44" i="2"/>
  <c r="S44" i="2"/>
  <c r="R44" i="2"/>
  <c r="T43" i="2"/>
  <c r="S43" i="2"/>
  <c r="R43" i="2"/>
  <c r="T42" i="2"/>
  <c r="S42" i="2"/>
  <c r="R42" i="2"/>
  <c r="T41" i="2"/>
  <c r="S41" i="2"/>
  <c r="R41" i="2"/>
  <c r="T40" i="2"/>
  <c r="S40" i="2"/>
  <c r="R40" i="2"/>
  <c r="T39" i="2"/>
  <c r="S39" i="2"/>
  <c r="R39" i="2"/>
  <c r="T38" i="2"/>
  <c r="S38" i="2"/>
  <c r="R38" i="2"/>
  <c r="T37" i="2"/>
  <c r="S37" i="2"/>
  <c r="R37" i="2"/>
  <c r="T36" i="2"/>
  <c r="S36" i="2"/>
  <c r="R36" i="2"/>
  <c r="T35" i="2"/>
  <c r="S35" i="2"/>
  <c r="R35" i="2"/>
  <c r="T34" i="2"/>
  <c r="S34" i="2"/>
  <c r="R34" i="2"/>
  <c r="T33" i="2"/>
  <c r="S33" i="2"/>
  <c r="R33" i="2"/>
  <c r="T32" i="2"/>
  <c r="S32" i="2"/>
  <c r="R32" i="2"/>
  <c r="T31" i="2"/>
  <c r="S31" i="2"/>
  <c r="R31" i="2"/>
  <c r="T30" i="2"/>
  <c r="S30" i="2"/>
  <c r="R30" i="2"/>
  <c r="T29" i="2"/>
  <c r="S29" i="2"/>
  <c r="R29" i="2"/>
  <c r="T28" i="2"/>
  <c r="S28" i="2"/>
  <c r="R28" i="2"/>
  <c r="T27" i="2"/>
  <c r="S27" i="2"/>
  <c r="R27" i="2"/>
  <c r="T26" i="2"/>
  <c r="S26" i="2"/>
  <c r="R26" i="2"/>
  <c r="T25" i="2"/>
  <c r="S25" i="2"/>
  <c r="R25" i="2"/>
  <c r="T24" i="2"/>
  <c r="S24" i="2"/>
  <c r="R24" i="2"/>
  <c r="T23" i="2"/>
  <c r="S23" i="2"/>
  <c r="R23" i="2"/>
  <c r="T22" i="2"/>
  <c r="S22" i="2"/>
  <c r="R22" i="2"/>
  <c r="T21" i="2"/>
  <c r="S21" i="2"/>
  <c r="R21" i="2"/>
  <c r="T20" i="2"/>
  <c r="S20" i="2"/>
  <c r="R20" i="2"/>
  <c r="T19" i="2"/>
  <c r="S19" i="2"/>
  <c r="R19" i="2"/>
  <c r="S18" i="2"/>
  <c r="R18" i="2"/>
  <c r="S17" i="2"/>
  <c r="R17" i="2"/>
  <c r="S16" i="2"/>
  <c r="R16" i="2"/>
  <c r="S15" i="2"/>
  <c r="R15" i="2"/>
  <c r="S14" i="2"/>
  <c r="R14" i="2"/>
  <c r="S13" i="2"/>
  <c r="R13" i="2"/>
  <c r="S12" i="2"/>
  <c r="R12" i="2"/>
  <c r="S11" i="2"/>
  <c r="R11" i="2"/>
  <c r="S10" i="2"/>
  <c r="R10" i="2"/>
  <c r="R9" i="2"/>
  <c r="R8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9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7" i="2"/>
  <c r="U333" i="1" l="1"/>
  <c r="P333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T9" i="1"/>
  <c r="S7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42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1" i="1"/>
  <c r="Y293" i="8" l="1"/>
  <c r="X293" i="8"/>
  <c r="V293" i="8"/>
  <c r="T293" i="8"/>
  <c r="R293" i="8"/>
  <c r="Q293" i="8"/>
  <c r="P293" i="8"/>
  <c r="O293" i="8"/>
  <c r="Y292" i="8"/>
  <c r="X292" i="8"/>
  <c r="V292" i="8"/>
  <c r="T292" i="8"/>
  <c r="R292" i="8"/>
  <c r="Q292" i="8"/>
  <c r="P292" i="8"/>
  <c r="O292" i="8"/>
  <c r="Y291" i="8"/>
  <c r="X291" i="8"/>
  <c r="V291" i="8"/>
  <c r="T291" i="8"/>
  <c r="R291" i="8"/>
  <c r="Q291" i="8"/>
  <c r="P291" i="8"/>
  <c r="O291" i="8"/>
  <c r="Y290" i="8"/>
  <c r="X290" i="8"/>
  <c r="V290" i="8"/>
  <c r="T290" i="8"/>
  <c r="R290" i="8"/>
  <c r="Q290" i="8"/>
  <c r="P290" i="8"/>
  <c r="O290" i="8"/>
  <c r="Y289" i="8"/>
  <c r="X289" i="8"/>
  <c r="V289" i="8"/>
  <c r="T289" i="8"/>
  <c r="R289" i="8"/>
  <c r="Q289" i="8"/>
  <c r="P289" i="8"/>
  <c r="O289" i="8"/>
  <c r="Y287" i="8"/>
  <c r="X287" i="8"/>
  <c r="V287" i="8"/>
  <c r="T287" i="8"/>
  <c r="R287" i="8"/>
  <c r="Q287" i="8"/>
  <c r="P287" i="8"/>
  <c r="O287" i="8"/>
  <c r="Y286" i="8"/>
  <c r="X286" i="8"/>
  <c r="V286" i="8"/>
  <c r="T286" i="8"/>
  <c r="R286" i="8"/>
  <c r="Q286" i="8"/>
  <c r="P286" i="8"/>
  <c r="O286" i="8"/>
  <c r="O281" i="8"/>
  <c r="V131" i="7"/>
  <c r="V132" i="7" s="1"/>
  <c r="U131" i="7"/>
  <c r="U132" i="7" s="1"/>
  <c r="T131" i="7"/>
  <c r="T132" i="7" s="1"/>
  <c r="S131" i="7"/>
  <c r="S132" i="7" s="1"/>
  <c r="R131" i="7"/>
  <c r="R132" i="7" s="1"/>
  <c r="Q131" i="7"/>
  <c r="Q132" i="7" s="1"/>
  <c r="P131" i="7"/>
  <c r="P132" i="7" s="1"/>
  <c r="O131" i="7"/>
  <c r="O132" i="7" s="1"/>
  <c r="V128" i="7"/>
  <c r="U128" i="7"/>
  <c r="T128" i="7"/>
  <c r="S128" i="7"/>
  <c r="R128" i="7"/>
  <c r="Q128" i="7"/>
  <c r="P128" i="7"/>
  <c r="O128" i="7"/>
  <c r="V127" i="7"/>
  <c r="U127" i="7"/>
  <c r="T127" i="7"/>
  <c r="S127" i="7"/>
  <c r="R127" i="7"/>
  <c r="Q127" i="7"/>
  <c r="P127" i="7"/>
  <c r="O127" i="7"/>
  <c r="V126" i="7"/>
  <c r="U126" i="7"/>
  <c r="T126" i="7"/>
  <c r="S126" i="7"/>
  <c r="R126" i="7"/>
  <c r="Q126" i="7"/>
  <c r="P126" i="7"/>
  <c r="O126" i="7"/>
  <c r="V125" i="7"/>
  <c r="U125" i="7"/>
  <c r="T125" i="7"/>
  <c r="S125" i="7"/>
  <c r="R125" i="7"/>
  <c r="Q125" i="7"/>
  <c r="P125" i="7"/>
  <c r="O125" i="7"/>
  <c r="V124" i="7"/>
  <c r="U124" i="7"/>
  <c r="T124" i="7"/>
  <c r="S124" i="7"/>
  <c r="R124" i="7"/>
  <c r="Q124" i="7"/>
  <c r="P124" i="7"/>
  <c r="O124" i="7"/>
  <c r="V123" i="7"/>
  <c r="U123" i="7"/>
  <c r="T123" i="7"/>
  <c r="S123" i="7"/>
  <c r="R123" i="7"/>
  <c r="Q123" i="7"/>
  <c r="P123" i="7"/>
  <c r="O123" i="7"/>
  <c r="V121" i="7"/>
  <c r="U121" i="7"/>
  <c r="T121" i="7"/>
  <c r="S121" i="7"/>
  <c r="R121" i="7"/>
  <c r="Q121" i="7"/>
  <c r="P121" i="7"/>
  <c r="O121" i="7"/>
  <c r="N121" i="7"/>
  <c r="N128" i="7" s="1"/>
  <c r="V120" i="7"/>
  <c r="U120" i="7"/>
  <c r="T120" i="7"/>
  <c r="S120" i="7"/>
  <c r="R120" i="7"/>
  <c r="Q120" i="7"/>
  <c r="P120" i="7"/>
  <c r="O120" i="7"/>
  <c r="V119" i="7"/>
  <c r="U119" i="7"/>
  <c r="T119" i="7"/>
  <c r="S119" i="7"/>
  <c r="R119" i="7"/>
  <c r="Q119" i="7"/>
  <c r="P119" i="7"/>
  <c r="O119" i="7"/>
  <c r="V118" i="7"/>
  <c r="U118" i="7"/>
  <c r="T118" i="7"/>
  <c r="S118" i="7"/>
  <c r="R118" i="7"/>
  <c r="Q118" i="7"/>
  <c r="P118" i="7"/>
  <c r="O118" i="7"/>
  <c r="V117" i="7"/>
  <c r="U117" i="7"/>
  <c r="T117" i="7"/>
  <c r="S117" i="7"/>
  <c r="R117" i="7"/>
  <c r="Q117" i="7"/>
  <c r="P117" i="7"/>
  <c r="O117" i="7"/>
  <c r="AD111" i="6"/>
  <c r="AD112" i="6" s="1"/>
  <c r="AC111" i="6"/>
  <c r="AC112" i="6" s="1"/>
  <c r="AB111" i="6"/>
  <c r="AB112" i="6" s="1"/>
  <c r="AA111" i="6"/>
  <c r="AA112" i="6" s="1"/>
  <c r="Z111" i="6"/>
  <c r="Z112" i="6" s="1"/>
  <c r="Y111" i="6"/>
  <c r="Y112" i="6" s="1"/>
  <c r="X111" i="6"/>
  <c r="X112" i="6" s="1"/>
  <c r="W111" i="6"/>
  <c r="W112" i="6" s="1"/>
  <c r="V111" i="6"/>
  <c r="V112" i="6" s="1"/>
  <c r="U111" i="6"/>
  <c r="U112" i="6" s="1"/>
  <c r="T111" i="6"/>
  <c r="T112" i="6" s="1"/>
  <c r="S111" i="6"/>
  <c r="S112" i="6" s="1"/>
  <c r="R111" i="6"/>
  <c r="R112" i="6" s="1"/>
  <c r="Q111" i="6"/>
  <c r="Q112" i="6" s="1"/>
  <c r="P111" i="6"/>
  <c r="P112" i="6" s="1"/>
  <c r="O111" i="6"/>
  <c r="O112" i="6" s="1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AD104" i="6"/>
  <c r="AD105" i="6" s="1"/>
  <c r="AC104" i="6"/>
  <c r="AC105" i="6" s="1"/>
  <c r="AB104" i="6"/>
  <c r="AB105" i="6" s="1"/>
  <c r="AA104" i="6"/>
  <c r="AA105" i="6" s="1"/>
  <c r="Z104" i="6"/>
  <c r="Z105" i="6" s="1"/>
  <c r="Y104" i="6"/>
  <c r="Y105" i="6" s="1"/>
  <c r="X104" i="6"/>
  <c r="X105" i="6" s="1"/>
  <c r="W104" i="6"/>
  <c r="W105" i="6" s="1"/>
  <c r="V104" i="6"/>
  <c r="V105" i="6" s="1"/>
  <c r="U104" i="6"/>
  <c r="U105" i="6" s="1"/>
  <c r="T104" i="6"/>
  <c r="T105" i="6" s="1"/>
  <c r="S104" i="6"/>
  <c r="S105" i="6" s="1"/>
  <c r="R104" i="6"/>
  <c r="R105" i="6" s="1"/>
  <c r="Q104" i="6"/>
  <c r="Q105" i="6" s="1"/>
  <c r="P104" i="6"/>
  <c r="P105" i="6" s="1"/>
  <c r="O104" i="6"/>
  <c r="O105" i="6" s="1"/>
  <c r="N104" i="6"/>
  <c r="N111" i="6" s="1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AD100" i="6"/>
  <c r="AC100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V132" i="5"/>
  <c r="V133" i="5" s="1"/>
  <c r="U132" i="5"/>
  <c r="U133" i="5" s="1"/>
  <c r="T132" i="5"/>
  <c r="T133" i="5" s="1"/>
  <c r="S132" i="5"/>
  <c r="S133" i="5" s="1"/>
  <c r="R132" i="5"/>
  <c r="R133" i="5" s="1"/>
  <c r="Q132" i="5"/>
  <c r="Q133" i="5" s="1"/>
  <c r="P132" i="5"/>
  <c r="P133" i="5" s="1"/>
  <c r="O132" i="5"/>
  <c r="O133" i="5" s="1"/>
  <c r="V130" i="5"/>
  <c r="U130" i="5"/>
  <c r="T130" i="5"/>
  <c r="S130" i="5"/>
  <c r="R130" i="5"/>
  <c r="Q130" i="5"/>
  <c r="P130" i="5"/>
  <c r="O130" i="5"/>
  <c r="V129" i="5"/>
  <c r="U129" i="5"/>
  <c r="T129" i="5"/>
  <c r="S129" i="5"/>
  <c r="R129" i="5"/>
  <c r="Q129" i="5"/>
  <c r="P129" i="5"/>
  <c r="O129" i="5"/>
  <c r="V128" i="5"/>
  <c r="U128" i="5"/>
  <c r="T128" i="5"/>
  <c r="S128" i="5"/>
  <c r="R128" i="5"/>
  <c r="Q128" i="5"/>
  <c r="P128" i="5"/>
  <c r="O128" i="5"/>
  <c r="V127" i="5"/>
  <c r="U127" i="5"/>
  <c r="T127" i="5"/>
  <c r="S127" i="5"/>
  <c r="R127" i="5"/>
  <c r="Q127" i="5"/>
  <c r="P127" i="5"/>
  <c r="O127" i="5"/>
  <c r="V126" i="5"/>
  <c r="U126" i="5"/>
  <c r="T126" i="5"/>
  <c r="S126" i="5"/>
  <c r="R126" i="5"/>
  <c r="Q126" i="5"/>
  <c r="P126" i="5"/>
  <c r="O126" i="5"/>
  <c r="V125" i="5"/>
  <c r="U125" i="5"/>
  <c r="T125" i="5"/>
  <c r="S125" i="5"/>
  <c r="R125" i="5"/>
  <c r="Q125" i="5"/>
  <c r="P125" i="5"/>
  <c r="O125" i="5"/>
  <c r="V122" i="5"/>
  <c r="U122" i="5"/>
  <c r="T122" i="5"/>
  <c r="S122" i="5"/>
  <c r="R122" i="5"/>
  <c r="Q122" i="5"/>
  <c r="P122" i="5"/>
  <c r="O122" i="5"/>
  <c r="N122" i="5"/>
  <c r="N130" i="5" s="1"/>
  <c r="V121" i="5"/>
  <c r="U121" i="5"/>
  <c r="T121" i="5"/>
  <c r="S121" i="5"/>
  <c r="R121" i="5"/>
  <c r="Q121" i="5"/>
  <c r="P121" i="5"/>
  <c r="O121" i="5"/>
  <c r="V120" i="5"/>
  <c r="U120" i="5"/>
  <c r="T120" i="5"/>
  <c r="S120" i="5"/>
  <c r="R120" i="5"/>
  <c r="Q120" i="5"/>
  <c r="P120" i="5"/>
  <c r="O120" i="5"/>
  <c r="V119" i="5"/>
  <c r="U119" i="5"/>
  <c r="T119" i="5"/>
  <c r="S119" i="5"/>
  <c r="R119" i="5"/>
  <c r="Q119" i="5"/>
  <c r="P119" i="5"/>
  <c r="O119" i="5"/>
  <c r="V118" i="5"/>
  <c r="U118" i="5"/>
  <c r="T118" i="5"/>
  <c r="S118" i="5"/>
  <c r="R118" i="5"/>
  <c r="Q118" i="5"/>
  <c r="P118" i="5"/>
  <c r="O118" i="5"/>
  <c r="V117" i="5"/>
  <c r="U117" i="5"/>
  <c r="T117" i="5"/>
  <c r="S117" i="5"/>
  <c r="R117" i="5"/>
  <c r="Q117" i="5"/>
  <c r="P117" i="5"/>
  <c r="O117" i="5"/>
  <c r="Y134" i="4"/>
  <c r="S134" i="4"/>
  <c r="Q134" i="4"/>
  <c r="Z133" i="4"/>
  <c r="Z134" i="4" s="1"/>
  <c r="Y133" i="4"/>
  <c r="X133" i="4"/>
  <c r="X134" i="4" s="1"/>
  <c r="W133" i="4"/>
  <c r="W134" i="4" s="1"/>
  <c r="V133" i="4"/>
  <c r="V134" i="4" s="1"/>
  <c r="U133" i="4"/>
  <c r="U134" i="4" s="1"/>
  <c r="T133" i="4"/>
  <c r="T134" i="4" s="1"/>
  <c r="S133" i="4"/>
  <c r="R133" i="4"/>
  <c r="R134" i="4" s="1"/>
  <c r="Q133" i="4"/>
  <c r="Z131" i="4"/>
  <c r="Y131" i="4"/>
  <c r="X131" i="4"/>
  <c r="W131" i="4"/>
  <c r="V131" i="4"/>
  <c r="U131" i="4"/>
  <c r="T131" i="4"/>
  <c r="S131" i="4"/>
  <c r="R131" i="4"/>
  <c r="Q131" i="4"/>
  <c r="Z130" i="4"/>
  <c r="Y130" i="4"/>
  <c r="X130" i="4"/>
  <c r="W130" i="4"/>
  <c r="V130" i="4"/>
  <c r="U130" i="4"/>
  <c r="T130" i="4"/>
  <c r="S130" i="4"/>
  <c r="R130" i="4"/>
  <c r="Q130" i="4"/>
  <c r="Z129" i="4"/>
  <c r="Y129" i="4"/>
  <c r="X129" i="4"/>
  <c r="W129" i="4"/>
  <c r="V129" i="4"/>
  <c r="U129" i="4"/>
  <c r="T129" i="4"/>
  <c r="S129" i="4"/>
  <c r="R129" i="4"/>
  <c r="Q129" i="4"/>
  <c r="Z128" i="4"/>
  <c r="Y128" i="4"/>
  <c r="X128" i="4"/>
  <c r="W128" i="4"/>
  <c r="V128" i="4"/>
  <c r="U128" i="4"/>
  <c r="T128" i="4"/>
  <c r="S128" i="4"/>
  <c r="R128" i="4"/>
  <c r="Q128" i="4"/>
  <c r="Z127" i="4"/>
  <c r="Y127" i="4"/>
  <c r="X127" i="4"/>
  <c r="W127" i="4"/>
  <c r="V127" i="4"/>
  <c r="U127" i="4"/>
  <c r="T127" i="4"/>
  <c r="S127" i="4"/>
  <c r="R127" i="4"/>
  <c r="Q127" i="4"/>
  <c r="Z126" i="4"/>
  <c r="Y126" i="4"/>
  <c r="X126" i="4"/>
  <c r="W126" i="4"/>
  <c r="V126" i="4"/>
  <c r="U126" i="4"/>
  <c r="T126" i="4"/>
  <c r="S126" i="4"/>
  <c r="R126" i="4"/>
  <c r="Q126" i="4"/>
  <c r="Z123" i="4"/>
  <c r="Y123" i="4"/>
  <c r="X123" i="4"/>
  <c r="W123" i="4"/>
  <c r="V123" i="4"/>
  <c r="U123" i="4"/>
  <c r="T123" i="4"/>
  <c r="S123" i="4"/>
  <c r="R123" i="4"/>
  <c r="Q123" i="4"/>
  <c r="P123" i="4"/>
  <c r="P131" i="4" s="1"/>
  <c r="Z122" i="4"/>
  <c r="Y122" i="4"/>
  <c r="X122" i="4"/>
  <c r="W122" i="4"/>
  <c r="V122" i="4"/>
  <c r="U122" i="4"/>
  <c r="T122" i="4"/>
  <c r="S122" i="4"/>
  <c r="R122" i="4"/>
  <c r="Q122" i="4"/>
  <c r="Z121" i="4"/>
  <c r="Y121" i="4"/>
  <c r="X121" i="4"/>
  <c r="W121" i="4"/>
  <c r="V121" i="4"/>
  <c r="U121" i="4"/>
  <c r="T121" i="4"/>
  <c r="S121" i="4"/>
  <c r="R121" i="4"/>
  <c r="Q121" i="4"/>
  <c r="Z120" i="4"/>
  <c r="Y120" i="4"/>
  <c r="X120" i="4"/>
  <c r="W120" i="4"/>
  <c r="V120" i="4"/>
  <c r="U120" i="4"/>
  <c r="T120" i="4"/>
  <c r="S120" i="4"/>
  <c r="R120" i="4"/>
  <c r="Q120" i="4"/>
  <c r="Z119" i="4"/>
  <c r="Y119" i="4"/>
  <c r="X119" i="4"/>
  <c r="W119" i="4"/>
  <c r="V119" i="4"/>
  <c r="U119" i="4"/>
  <c r="T119" i="4"/>
  <c r="S119" i="4"/>
  <c r="R119" i="4"/>
  <c r="Q119" i="4"/>
  <c r="Z118" i="4"/>
  <c r="Y118" i="4"/>
  <c r="X118" i="4"/>
  <c r="W118" i="4"/>
  <c r="V118" i="4"/>
  <c r="U118" i="4"/>
  <c r="T118" i="4"/>
  <c r="S118" i="4"/>
  <c r="R118" i="4"/>
  <c r="Q118" i="4"/>
  <c r="P335" i="3"/>
  <c r="P336" i="3" s="1"/>
  <c r="L335" i="3"/>
  <c r="L336" i="3" s="1"/>
  <c r="Q315" i="2"/>
  <c r="M315" i="2"/>
  <c r="L315" i="2"/>
  <c r="Q314" i="2"/>
  <c r="M314" i="2"/>
  <c r="L314" i="2"/>
  <c r="Q313" i="2"/>
  <c r="M313" i="2"/>
  <c r="L313" i="2"/>
  <c r="Q312" i="2"/>
  <c r="M312" i="2"/>
  <c r="L312" i="2"/>
  <c r="Q311" i="2"/>
  <c r="M311" i="2"/>
  <c r="L311" i="2"/>
  <c r="R341" i="1"/>
  <c r="M341" i="1"/>
  <c r="R340" i="1"/>
  <c r="M340" i="1"/>
  <c r="R339" i="1"/>
  <c r="M339" i="1"/>
  <c r="R338" i="1"/>
  <c r="M338" i="1"/>
  <c r="R337" i="1"/>
  <c r="M337" i="1"/>
  <c r="X288" i="8" l="1"/>
  <c r="X294" i="8"/>
  <c r="Y294" i="8"/>
  <c r="O288" i="8"/>
  <c r="O294" i="8"/>
  <c r="P288" i="8"/>
  <c r="P294" i="8"/>
  <c r="Q288" i="8"/>
  <c r="Q294" i="8"/>
  <c r="R288" i="8"/>
  <c r="R294" i="8"/>
  <c r="T288" i="8"/>
  <c r="T294" i="8"/>
  <c r="Y288" i="8"/>
  <c r="V288" i="8"/>
  <c r="V294" i="8"/>
  <c r="C11" i="10"/>
  <c r="B11" i="10"/>
  <c r="G60" i="10"/>
  <c r="G2" i="10"/>
  <c r="F106" i="10"/>
  <c r="G41" i="10"/>
  <c r="G63" i="10"/>
  <c r="G23" i="10"/>
  <c r="G72" i="10"/>
  <c r="G43" i="10"/>
  <c r="G8" i="10"/>
  <c r="G52" i="10"/>
  <c r="G112" i="10"/>
  <c r="G57" i="10"/>
  <c r="G11" i="10"/>
  <c r="F95" i="10"/>
  <c r="F42" i="10"/>
  <c r="G86" i="10"/>
  <c r="G54" i="10"/>
  <c r="F62" i="10"/>
  <c r="G114" i="10"/>
  <c r="F66" i="10"/>
  <c r="F131" i="10"/>
  <c r="G110" i="10"/>
  <c r="F77" i="10"/>
  <c r="G62" i="10"/>
  <c r="F45" i="10"/>
  <c r="F116" i="10"/>
  <c r="F41" i="10"/>
  <c r="G66" i="10"/>
  <c r="G26" i="10"/>
  <c r="F30" i="10"/>
  <c r="F34" i="10"/>
  <c r="F92" i="10"/>
  <c r="F103" i="10"/>
  <c r="G16" i="10"/>
  <c r="G40" i="10"/>
  <c r="G10" i="10"/>
  <c r="G31" i="10"/>
  <c r="G125" i="10"/>
  <c r="G111" i="10"/>
  <c r="F133" i="10"/>
  <c r="G133" i="10"/>
  <c r="G20" i="10"/>
  <c r="G48" i="10"/>
  <c r="G104" i="10"/>
  <c r="G81" i="10"/>
  <c r="F25" i="10"/>
  <c r="F107" i="10"/>
  <c r="F24" i="10"/>
  <c r="F82" i="10"/>
  <c r="F97" i="10"/>
  <c r="F52" i="10"/>
  <c r="G22" i="10"/>
  <c r="F61" i="10"/>
  <c r="F48" i="10"/>
  <c r="G122" i="10"/>
  <c r="F122" i="10"/>
  <c r="G74" i="10"/>
  <c r="F55" i="10"/>
  <c r="F35" i="10"/>
  <c r="F5" i="10"/>
  <c r="F47" i="10"/>
  <c r="F63" i="10"/>
  <c r="F75" i="10"/>
  <c r="F71" i="10"/>
  <c r="F113" i="10"/>
  <c r="G14" i="10"/>
  <c r="F21" i="10"/>
  <c r="F31" i="10"/>
  <c r="F102" i="10"/>
  <c r="F32" i="10"/>
  <c r="F4" i="10"/>
  <c r="G89" i="10"/>
  <c r="G87" i="10"/>
  <c r="G107" i="10"/>
  <c r="G129" i="10"/>
  <c r="F65" i="10"/>
  <c r="F90" i="10"/>
  <c r="F40" i="10"/>
  <c r="F22" i="10"/>
  <c r="G28" i="10"/>
  <c r="G109" i="10"/>
  <c r="G131" i="10"/>
  <c r="G7" i="10"/>
  <c r="G79" i="10"/>
  <c r="G120" i="10"/>
  <c r="F110" i="10"/>
  <c r="F114" i="10"/>
  <c r="G15" i="10"/>
  <c r="G113" i="10"/>
  <c r="G101" i="10"/>
  <c r="G123" i="10"/>
  <c r="G55" i="10"/>
  <c r="G9" i="10"/>
  <c r="G49" i="10"/>
  <c r="F117" i="10"/>
  <c r="F37" i="10"/>
  <c r="F74" i="10"/>
  <c r="F127" i="10"/>
  <c r="F130" i="10"/>
  <c r="G118" i="10"/>
  <c r="F124" i="10"/>
  <c r="G70" i="10"/>
  <c r="F59" i="10"/>
  <c r="F91" i="10"/>
  <c r="F121" i="10"/>
  <c r="F12" i="10"/>
  <c r="F120" i="10"/>
  <c r="F33" i="10"/>
  <c r="F125" i="10"/>
  <c r="F112" i="10"/>
  <c r="F73" i="10"/>
  <c r="F86" i="10"/>
  <c r="F2" i="10"/>
  <c r="G99" i="10"/>
  <c r="G61" i="10"/>
  <c r="G130" i="10"/>
  <c r="G88" i="10"/>
  <c r="G97" i="10"/>
  <c r="G44" i="10"/>
  <c r="G85" i="10"/>
  <c r="G17" i="10"/>
  <c r="G69" i="10"/>
  <c r="G91" i="10"/>
  <c r="G93" i="10"/>
  <c r="G47" i="10"/>
  <c r="G128" i="10"/>
  <c r="F67" i="10"/>
  <c r="G46" i="10"/>
  <c r="F64" i="10"/>
  <c r="F57" i="10"/>
  <c r="F7" i="10"/>
  <c r="F56" i="10"/>
  <c r="F14" i="10"/>
  <c r="F9" i="10"/>
  <c r="F19" i="10"/>
  <c r="F58" i="10"/>
  <c r="G34" i="10"/>
  <c r="F109" i="10"/>
  <c r="F83" i="10"/>
  <c r="F8" i="10"/>
  <c r="G126" i="10"/>
  <c r="F60" i="10"/>
  <c r="G106" i="10"/>
  <c r="F50" i="10"/>
  <c r="G92" i="10"/>
  <c r="G75" i="10"/>
  <c r="F101" i="10"/>
  <c r="F13" i="10"/>
  <c r="G77" i="10"/>
  <c r="G71" i="10"/>
  <c r="G90" i="10"/>
  <c r="F51" i="10"/>
  <c r="F115" i="10"/>
  <c r="G45" i="10"/>
  <c r="G67" i="10"/>
  <c r="G108" i="10"/>
  <c r="G53" i="10"/>
  <c r="G56" i="10"/>
  <c r="G33" i="10"/>
  <c r="G83" i="10"/>
  <c r="G132" i="10"/>
  <c r="G96" i="10"/>
  <c r="G37" i="10"/>
  <c r="G59" i="10"/>
  <c r="G29" i="10"/>
  <c r="G117" i="10"/>
  <c r="G64" i="10"/>
  <c r="F132" i="10"/>
  <c r="F78" i="10"/>
  <c r="F79" i="10"/>
  <c r="F26" i="10"/>
  <c r="F69" i="10"/>
  <c r="F38" i="10"/>
  <c r="G30" i="10"/>
  <c r="F129" i="10"/>
  <c r="F84" i="10"/>
  <c r="F111" i="10"/>
  <c r="F54" i="10"/>
  <c r="F15" i="10"/>
  <c r="G98" i="10"/>
  <c r="F94" i="10"/>
  <c r="F72" i="10"/>
  <c r="F17" i="10"/>
  <c r="F39" i="10"/>
  <c r="F96" i="10"/>
  <c r="F43" i="10"/>
  <c r="G35" i="10"/>
  <c r="G12" i="10"/>
  <c r="G21" i="10"/>
  <c r="G24" i="10"/>
  <c r="G80" i="10"/>
  <c r="G19" i="10"/>
  <c r="G68" i="10"/>
  <c r="G32" i="10"/>
  <c r="G6" i="10"/>
  <c r="G27" i="10"/>
  <c r="G76" i="10"/>
  <c r="G100" i="10"/>
  <c r="G103" i="10"/>
  <c r="F98" i="10"/>
  <c r="F105" i="10"/>
  <c r="G18" i="10"/>
  <c r="F99" i="10"/>
  <c r="G78" i="10"/>
  <c r="F87" i="10"/>
  <c r="F46" i="10"/>
  <c r="G42" i="10"/>
  <c r="F23" i="10"/>
  <c r="F128" i="10"/>
  <c r="F93" i="10"/>
  <c r="F80" i="10"/>
  <c r="F104" i="10"/>
  <c r="G94" i="10"/>
  <c r="F27" i="10"/>
  <c r="G58" i="10"/>
  <c r="F28" i="10"/>
  <c r="F123" i="10"/>
  <c r="F108" i="10"/>
  <c r="F70" i="10"/>
  <c r="F88" i="10"/>
  <c r="F85" i="10"/>
  <c r="G102" i="10"/>
  <c r="F10" i="10"/>
  <c r="F11" i="10"/>
  <c r="G73" i="10"/>
  <c r="G95" i="10"/>
  <c r="G25" i="10"/>
  <c r="G3" i="10"/>
  <c r="F20" i="10"/>
  <c r="F76" i="10"/>
  <c r="G50" i="10"/>
  <c r="F44" i="10"/>
  <c r="F81" i="10"/>
  <c r="G13" i="10"/>
  <c r="F6" i="10"/>
  <c r="G124" i="10"/>
  <c r="G4" i="10"/>
  <c r="G51" i="10"/>
  <c r="G105" i="10"/>
  <c r="G127" i="10"/>
  <c r="G119" i="10"/>
  <c r="G121" i="10"/>
  <c r="G5" i="10"/>
  <c r="F126" i="10"/>
  <c r="G116" i="10"/>
  <c r="F118" i="10"/>
  <c r="G115" i="10"/>
  <c r="G36" i="10"/>
  <c r="G39" i="10"/>
  <c r="F3" i="10"/>
  <c r="G82" i="10"/>
  <c r="F100" i="10"/>
  <c r="F29" i="10"/>
  <c r="F16" i="10"/>
  <c r="F36" i="10"/>
  <c r="F89" i="10"/>
  <c r="F49" i="10"/>
  <c r="G65" i="10"/>
  <c r="G84" i="10"/>
  <c r="F18" i="10"/>
  <c r="G38" i="10"/>
  <c r="F53" i="10"/>
  <c r="F119" i="10"/>
  <c r="F68" i="10"/>
</calcChain>
</file>

<file path=xl/sharedStrings.xml><?xml version="1.0" encoding="utf-8"?>
<sst xmlns="http://schemas.openxmlformats.org/spreadsheetml/2006/main" count="6641" uniqueCount="162">
  <si>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</si>
  <si>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</si>
  <si>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</si>
  <si>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</si>
  <si>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</si>
  <si>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</si>
  <si>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</si>
  <si>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</si>
  <si>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</si>
  <si>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</si>
  <si>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</si>
  <si>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</si>
  <si>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</si>
  <si>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</si>
  <si>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</si>
  <si>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</si>
  <si>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</si>
  <si>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</si>
  <si>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</si>
  <si>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</si>
  <si>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</si>
  <si>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</si>
  <si>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</si>
  <si>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</si>
  <si>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</si>
  <si>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</si>
  <si>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</si>
  <si>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</si>
  <si>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</si>
  <si>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</si>
  <si>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</si>
  <si>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</si>
  <si>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</si>
  <si>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</si>
  <si>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</si>
  <si>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</si>
  <si>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</si>
  <si>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</si>
  <si>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</si>
  <si>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</si>
  <si>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</si>
  <si>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</si>
  <si>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</si>
  <si>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</si>
  <si>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</si>
  <si>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</si>
  <si>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</si>
  <si>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</si>
  <si>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</si>
  <si>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</si>
  <si>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</si>
  <si>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</si>
  <si>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</si>
  <si>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</si>
  <si>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</si>
  <si>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</si>
  <si>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</si>
  <si>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</si>
  <si>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</si>
  <si>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</si>
  <si>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</si>
  <si>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</si>
  <si>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</si>
  <si>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</si>
  <si>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</si>
  <si>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</si>
  <si>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</si>
  <si>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</si>
  <si>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</si>
  <si>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</si>
  <si>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</si>
  <si>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</si>
  <si>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</si>
  <si>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</si>
  <si>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March of 2023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</si>
  <si>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</si>
  <si>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</si>
  <si>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</si>
  <si>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</si>
  <si>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</si>
  <si>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</si>
  <si>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</si>
  <si>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</si>
  <si>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</si>
  <si>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</si>
  <si>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</si>
  <si>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</si>
  <si>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</si>
  <si>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</si>
  <si>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</si>
  <si>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</si>
  <si>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March of 2023</t>
  </si>
  <si>
    <t>U.S. Pair Volume, Data through March of 2023</t>
  </si>
  <si>
    <t>U.S. Distress Sale Pairs Percentage,Data through March of 2023</t>
  </si>
  <si>
    <t>U.S. Composite NonDistress Index - Equal Weighted,</t>
  </si>
  <si>
    <t>U.S. Investment Grade NonDistress Index- Equal Weighted,</t>
  </si>
  <si>
    <t>min</t>
  </si>
  <si>
    <t>from trough</t>
  </si>
  <si>
    <t>y/y</t>
  </si>
  <si>
    <t>q/q</t>
  </si>
  <si>
    <t>m/m</t>
  </si>
  <si>
    <t>Composite</t>
  </si>
  <si>
    <t>IG</t>
  </si>
  <si>
    <t>GC</t>
  </si>
  <si>
    <t>EX-APT</t>
  </si>
  <si>
    <t>APT</t>
  </si>
  <si>
    <t>to trough</t>
  </si>
  <si>
    <t>o</t>
  </si>
  <si>
    <t>i</t>
  </si>
  <si>
    <t>r</t>
  </si>
  <si>
    <t>m</t>
  </si>
  <si>
    <t>l</t>
  </si>
  <si>
    <t>h</t>
  </si>
  <si>
    <t>QTR</t>
  </si>
  <si>
    <t xml:space="preserve">QTR </t>
  </si>
  <si>
    <t>Y/Y</t>
  </si>
  <si>
    <t>rank</t>
  </si>
  <si>
    <t>max</t>
  </si>
  <si>
    <t>composite</t>
  </si>
  <si>
    <t>ig</t>
  </si>
  <si>
    <t>gc</t>
  </si>
  <si>
    <t>comp</t>
  </si>
  <si>
    <t>y/y 2017</t>
  </si>
  <si>
    <t>y/y 2018</t>
  </si>
  <si>
    <t>y/y change</t>
  </si>
  <si>
    <t>YTD 2014</t>
  </si>
  <si>
    <t>YTD 2015</t>
  </si>
  <si>
    <t>YTD 2016</t>
  </si>
  <si>
    <t>YTD 2017</t>
  </si>
  <si>
    <t>YTD 2018</t>
  </si>
  <si>
    <t>ytd change</t>
  </si>
  <si>
    <t>Period - Equal Weighted</t>
  </si>
  <si>
    <t>U.S. Composite - Equal Weighted</t>
  </si>
  <si>
    <t>EW M/M</t>
  </si>
  <si>
    <t>EW Q/Q</t>
  </si>
  <si>
    <t>EW Y/Y</t>
  </si>
  <si>
    <t>Period - Value Weighted</t>
  </si>
  <si>
    <t>VW M/M</t>
  </si>
  <si>
    <t>VW Q/Q</t>
  </si>
  <si>
    <t>VW Y/Y</t>
  </si>
  <si>
    <t>Compared to Feb-20</t>
  </si>
  <si>
    <t>IG M/M</t>
  </si>
  <si>
    <t>IG Q/Q</t>
  </si>
  <si>
    <t>IG Y/Y</t>
  </si>
  <si>
    <t>GC M/M</t>
  </si>
  <si>
    <t>GC Q/Q</t>
  </si>
  <si>
    <t>GC Y/Y</t>
  </si>
  <si>
    <t>EX APT M/M</t>
  </si>
  <si>
    <t>EX APT Y/Y</t>
  </si>
  <si>
    <t>EX APT Q/Q</t>
  </si>
  <si>
    <t>MF M/M</t>
  </si>
  <si>
    <t>MF Y/Y</t>
  </si>
  <si>
    <t>MF Q/Q</t>
  </si>
  <si>
    <t>U.S. Primary Property Type Quarterly Indices - EW YoY,</t>
  </si>
  <si>
    <t>Equal-Weighted YoY</t>
  </si>
  <si>
    <t>Value Weighted YoY</t>
  </si>
  <si>
    <t>U.S. Primary Property Type  Quarterly Indices - VW YoY,</t>
  </si>
  <si>
    <t>US PAIR M/M</t>
  </si>
  <si>
    <t>IG PAIR M/M</t>
  </si>
  <si>
    <t>GC PAIR M/M</t>
  </si>
  <si>
    <t>TOTAL DISTRESS COUNT</t>
  </si>
  <si>
    <t>% OF ALL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</si>
</sst>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91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168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8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9" fillId="5" borderId="0" xfId="4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0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8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2" fillId="5" borderId="0" xfId="0" applyNumberFormat="1" applyFont="1" applyFill="1"/>
    <xf numFmtId="168" fontId="12" fillId="5" borderId="0" xfId="0" applyNumberFormat="1" applyFont="1" applyFill="1"/>
    <xf numFmtId="167" fontId="12" fillId="5" borderId="0" xfId="2" applyNumberFormat="1" applyFont="1" applyFill="1"/>
    <xf numFmtId="0" fontId="13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4" fillId="5" borderId="0" xfId="0" applyFont="1" applyFill="1"/>
    <xf numFmtId="0" fontId="11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5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6" fillId="4" borderId="1" xfId="5" applyNumberFormat="1" applyFont="1" applyFill="1" applyBorder="1" applyAlignment="1">
      <alignment horizontal="center" vertical="center" wrapText="1"/>
    </xf>
    <xf numFmtId="3" fontId="16" fillId="4" borderId="1" xfId="5" applyNumberFormat="1" applyFont="1" applyFill="1" applyBorder="1" applyAlignment="1">
      <alignment horizontal="center" vertical="center" wrapText="1"/>
    </xf>
    <xf numFmtId="170" fontId="16" fillId="4" borderId="1" xfId="5" applyNumberFormat="1" applyFont="1" applyFill="1" applyBorder="1" applyAlignment="1">
      <alignment horizontal="center" vertical="center" wrapText="1"/>
    </xf>
    <xf numFmtId="169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0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8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8" fontId="3" fillId="5" borderId="0" xfId="0" applyNumberFormat="1" applyFont="1" applyFill="1" applyAlignment="1">
      <alignment horizontal="right" vertical="center" wrapText="1"/>
    </xf>
    <xf numFmtId="164" fontId="16" fillId="5" borderId="0" xfId="4" applyNumberFormat="1" applyFont="1" applyFill="1" applyBorder="1" applyAlignment="1">
      <alignment horizontal="center" vertical="center" wrapText="1"/>
    </xf>
    <xf numFmtId="38" fontId="16" fillId="5" borderId="0" xfId="5" applyNumberFormat="1" applyFont="1" applyFill="1" applyAlignment="1">
      <alignment horizontal="center" vertical="center" wrapText="1"/>
    </xf>
    <xf numFmtId="168" fontId="3" fillId="5" borderId="0" xfId="0" applyNumberFormat="1" applyFont="1" applyFill="1" applyAlignment="1">
      <alignment horizontal="center" vertical="center" wrapText="1"/>
    </xf>
    <xf numFmtId="38" fontId="16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8" fontId="6" fillId="5" borderId="0" xfId="0" applyNumberFormat="1" applyFont="1" applyFill="1"/>
    <xf numFmtId="168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5" fontId="17" fillId="5" borderId="0" xfId="5" applyNumberFormat="1" applyFont="1" applyFill="1" applyAlignment="1">
      <alignment horizontal="center"/>
    </xf>
    <xf numFmtId="164" fontId="17" fillId="5" borderId="0" xfId="4" applyNumberFormat="1" applyFont="1" applyFill="1" applyAlignment="1">
      <alignment horizontal="center"/>
    </xf>
    <xf numFmtId="165" fontId="12" fillId="5" borderId="0" xfId="6" applyNumberFormat="1" applyFont="1" applyFill="1" applyAlignment="1">
      <alignment horizontal="center" vertical="center"/>
    </xf>
    <xf numFmtId="1" fontId="12" fillId="5" borderId="0" xfId="0" applyNumberFormat="1" applyFont="1" applyFill="1" applyAlignment="1">
      <alignment horizontal="center" vertical="center"/>
    </xf>
    <xf numFmtId="167" fontId="12" fillId="5" borderId="0" xfId="2" applyNumberFormat="1" applyFont="1" applyFill="1" applyAlignment="1">
      <alignment horizontal="center"/>
    </xf>
    <xf numFmtId="167" fontId="17" fillId="5" borderId="0" xfId="2" applyNumberFormat="1" applyFont="1" applyFill="1" applyAlignment="1">
      <alignment horizontal="center"/>
    </xf>
    <xf numFmtId="167" fontId="12" fillId="5" borderId="0" xfId="2" applyNumberFormat="1" applyFont="1" applyFill="1" applyAlignment="1">
      <alignment horizontal="center" vertical="center"/>
    </xf>
    <xf numFmtId="164" fontId="18" fillId="5" borderId="0" xfId="4" applyNumberFormat="1" applyFont="1" applyFill="1" applyAlignment="1">
      <alignment horizontal="center" vertical="center"/>
    </xf>
    <xf numFmtId="38" fontId="18" fillId="5" borderId="0" xfId="5" applyNumberFormat="1" applyFont="1" applyFill="1" applyAlignment="1">
      <alignment horizontal="center" vertical="center"/>
    </xf>
    <xf numFmtId="164" fontId="17" fillId="5" borderId="0" xfId="4" applyNumberFormat="1" applyFont="1" applyFill="1" applyAlignment="1">
      <alignment horizontal="center" vertical="center"/>
    </xf>
    <xf numFmtId="167" fontId="17" fillId="5" borderId="0" xfId="2" applyNumberFormat="1" applyFont="1" applyFill="1" applyAlignment="1">
      <alignment horizontal="center" vertical="center"/>
    </xf>
    <xf numFmtId="38" fontId="18" fillId="5" borderId="5" xfId="5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Alignment="1">
      <alignment horizontal="center" vertical="center" wrapText="1"/>
    </xf>
    <xf numFmtId="38" fontId="18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167" fontId="12" fillId="5" borderId="5" xfId="2" applyNumberFormat="1" applyFont="1" applyFill="1" applyBorder="1" applyAlignment="1">
      <alignment horizontal="center" vertical="center"/>
    </xf>
    <xf numFmtId="1" fontId="12" fillId="5" borderId="5" xfId="0" applyNumberFormat="1" applyFont="1" applyFill="1" applyBorder="1" applyAlignment="1">
      <alignment horizontal="center" vertical="center"/>
    </xf>
    <xf numFmtId="1" fontId="12" fillId="5" borderId="0" xfId="7" applyNumberFormat="1" applyFont="1" applyFill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/>
    </xf>
    <xf numFmtId="168" fontId="19" fillId="5" borderId="0" xfId="0" applyNumberFormat="1" applyFont="1" applyFill="1" applyAlignment="1">
      <alignment horizontal="center" vertical="center" wrapText="1"/>
    </xf>
    <xf numFmtId="167" fontId="17" fillId="5" borderId="5" xfId="2" applyNumberFormat="1" applyFont="1" applyFill="1" applyBorder="1" applyAlignment="1">
      <alignment horizontal="center"/>
    </xf>
    <xf numFmtId="167" fontId="17" fillId="5" borderId="13" xfId="2" applyNumberFormat="1" applyFont="1" applyFill="1" applyBorder="1" applyAlignment="1">
      <alignment horizontal="center"/>
    </xf>
    <xf numFmtId="164" fontId="17" fillId="5" borderId="5" xfId="1" applyNumberFormat="1" applyFont="1" applyFill="1" applyBorder="1" applyAlignment="1">
      <alignment horizontal="center"/>
    </xf>
    <xf numFmtId="164" fontId="17" fillId="5" borderId="13" xfId="1" applyNumberFormat="1" applyFont="1" applyFill="1" applyBorder="1" applyAlignment="1">
      <alignment horizontal="center"/>
    </xf>
    <xf numFmtId="38" fontId="17" fillId="5" borderId="5" xfId="5" applyNumberFormat="1" applyFont="1" applyFill="1" applyBorder="1" applyAlignment="1">
      <alignment horizontal="center"/>
    </xf>
    <xf numFmtId="38" fontId="17" fillId="5" borderId="0" xfId="5" applyNumberFormat="1" applyFont="1" applyFill="1" applyAlignment="1">
      <alignment horizontal="center"/>
    </xf>
    <xf numFmtId="38" fontId="17" fillId="5" borderId="6" xfId="5" applyNumberFormat="1" applyFont="1" applyFill="1" applyBorder="1" applyAlignment="1">
      <alignment horizontal="center"/>
    </xf>
    <xf numFmtId="38" fontId="17" fillId="5" borderId="13" xfId="5" applyNumberFormat="1" applyFont="1" applyFill="1" applyBorder="1" applyAlignment="1">
      <alignment horizontal="center"/>
    </xf>
    <xf numFmtId="3" fontId="20" fillId="5" borderId="0" xfId="5" applyNumberFormat="1" applyFont="1" applyFill="1" applyAlignment="1">
      <alignment horizontal="center"/>
    </xf>
    <xf numFmtId="14" fontId="21" fillId="5" borderId="0" xfId="5" applyNumberFormat="1" applyFont="1" applyFill="1" applyAlignment="1">
      <alignment horizontal="center"/>
    </xf>
    <xf numFmtId="3" fontId="21" fillId="5" borderId="0" xfId="5" applyNumberFormat="1" applyFont="1" applyFill="1" applyAlignment="1">
      <alignment horizontal="center"/>
    </xf>
    <xf numFmtId="170" fontId="21" fillId="5" borderId="0" xfId="5" applyNumberFormat="1" applyFont="1" applyFill="1" applyAlignment="1">
      <alignment horizontal="center"/>
    </xf>
    <xf numFmtId="0" fontId="21" fillId="5" borderId="0" xfId="5" applyFont="1" applyFill="1" applyAlignment="1">
      <alignment horizontal="center" vertical="center"/>
    </xf>
    <xf numFmtId="14" fontId="20" fillId="5" borderId="0" xfId="5" applyNumberFormat="1" applyFont="1" applyFill="1" applyAlignment="1">
      <alignment horizontal="center"/>
    </xf>
    <xf numFmtId="167" fontId="20" fillId="5" borderId="0" xfId="2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6" fillId="6" borderId="0" xfId="0" applyFont="1" applyFill="1"/>
    <xf numFmtId="167" fontId="1" fillId="6" borderId="0" xfId="2" applyNumberFormat="1" applyFont="1" applyFill="1" applyAlignment="1">
      <alignment horizontal="center"/>
    </xf>
    <xf numFmtId="38" fontId="5" fillId="7" borderId="0" xfId="5" applyNumberFormat="1" applyFont="1" applyFill="1" applyAlignment="1">
      <alignment horizontal="center" vertical="center" wrapText="1"/>
    </xf>
    <xf numFmtId="38" fontId="7" fillId="7" borderId="0" xfId="5" applyNumberFormat="1" applyFont="1" applyFill="1" applyAlignment="1">
      <alignment horizontal="center" vertical="center"/>
    </xf>
    <xf numFmtId="38" fontId="5" fillId="8" borderId="0" xfId="5" applyNumberFormat="1" applyFont="1" applyFill="1" applyAlignment="1">
      <alignment horizontal="center" vertical="center" wrapText="1"/>
    </xf>
    <xf numFmtId="38" fontId="7" fillId="8" borderId="0" xfId="5" applyNumberFormat="1" applyFont="1" applyFill="1" applyAlignment="1">
      <alignment horizontal="center" vertical="center"/>
    </xf>
    <xf numFmtId="0" fontId="0" fillId="8" borderId="0" xfId="0" applyFill="1"/>
    <xf numFmtId="167" fontId="7" fillId="7" borderId="0" xfId="2" applyNumberFormat="1" applyFont="1" applyFill="1" applyAlignment="1">
      <alignment horizontal="center" vertical="center"/>
    </xf>
    <xf numFmtId="0" fontId="2" fillId="8" borderId="0" xfId="0" applyFont="1" applyFill="1" applyAlignment="1">
      <alignment vertical="center" wrapText="1"/>
    </xf>
    <xf numFmtId="167" fontId="7" fillId="8" borderId="0" xfId="2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164" fontId="5" fillId="7" borderId="0" xfId="4" applyNumberFormat="1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/>
    </xf>
    <xf numFmtId="164" fontId="7" fillId="7" borderId="0" xfId="4" applyNumberFormat="1" applyFont="1" applyFill="1" applyBorder="1" applyAlignment="1">
      <alignment horizontal="center"/>
    </xf>
    <xf numFmtId="165" fontId="7" fillId="7" borderId="0" xfId="5" applyNumberFormat="1" applyFont="1" applyFill="1" applyAlignment="1">
      <alignment horizontal="center"/>
    </xf>
    <xf numFmtId="167" fontId="7" fillId="7" borderId="0" xfId="2" applyNumberFormat="1" applyFont="1" applyFill="1" applyBorder="1" applyAlignment="1">
      <alignment horizontal="center"/>
    </xf>
    <xf numFmtId="164" fontId="9" fillId="7" borderId="0" xfId="4" applyNumberFormat="1" applyFont="1" applyFill="1" applyBorder="1" applyAlignment="1">
      <alignment horizontal="center"/>
    </xf>
    <xf numFmtId="0" fontId="2" fillId="8" borderId="0" xfId="0" applyFont="1" applyFill="1" applyAlignment="1">
      <alignment horizontal="center" vertical="center" wrapText="1"/>
    </xf>
    <xf numFmtId="164" fontId="5" fillId="8" borderId="0" xfId="4" applyNumberFormat="1" applyFont="1" applyFill="1" applyBorder="1" applyAlignment="1">
      <alignment horizontal="center" vertical="center" wrapText="1"/>
    </xf>
    <xf numFmtId="0" fontId="3" fillId="8" borderId="0" xfId="3" applyFont="1" applyFill="1" applyAlignment="1">
      <alignment horizontal="center" vertical="center" wrapText="1"/>
    </xf>
    <xf numFmtId="10" fontId="3" fillId="8" borderId="0" xfId="2" applyNumberFormat="1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165" fontId="1" fillId="8" borderId="0" xfId="6" applyNumberFormat="1" applyFill="1" applyAlignment="1">
      <alignment horizontal="center" vertical="center"/>
    </xf>
    <xf numFmtId="1" fontId="1" fillId="8" borderId="0" xfId="0" applyNumberFormat="1" applyFont="1" applyFill="1" applyAlignment="1">
      <alignment horizontal="center" vertical="center"/>
    </xf>
    <xf numFmtId="166" fontId="1" fillId="8" borderId="0" xfId="6" applyNumberFormat="1" applyFill="1" applyAlignment="1">
      <alignment horizontal="center" vertical="center"/>
    </xf>
    <xf numFmtId="0" fontId="1" fillId="8" borderId="0" xfId="0" applyFont="1" applyFill="1"/>
    <xf numFmtId="167" fontId="1" fillId="8" borderId="0" xfId="2" applyNumberFormat="1" applyFont="1" applyFill="1" applyAlignment="1">
      <alignment horizontal="center" vertical="center"/>
    </xf>
    <xf numFmtId="167" fontId="1" fillId="8" borderId="0" xfId="2" applyNumberFormat="1" applyFont="1" applyFill="1"/>
    <xf numFmtId="1" fontId="1" fillId="7" borderId="0" xfId="0" applyNumberFormat="1" applyFont="1" applyFill="1" applyAlignment="1">
      <alignment horizontal="center" vertical="center"/>
    </xf>
    <xf numFmtId="167" fontId="1" fillId="7" borderId="0" xfId="2" applyNumberFormat="1" applyFont="1" applyFill="1" applyAlignment="1">
      <alignment horizontal="center" vertical="center"/>
    </xf>
    <xf numFmtId="0" fontId="3" fillId="8" borderId="0" xfId="0" applyFont="1" applyFill="1" applyAlignment="1">
      <alignment vertical="center" wrapText="1"/>
    </xf>
    <xf numFmtId="0" fontId="6" fillId="8" borderId="0" xfId="0" applyFont="1" applyFill="1"/>
    <xf numFmtId="9" fontId="0" fillId="5" borderId="0" xfId="2" applyFont="1" applyFill="1"/>
    <xf numFmtId="167" fontId="4" fillId="5" borderId="0" xfId="2" applyNumberFormat="1" applyFont="1" applyFill="1" applyAlignment="1">
      <alignment horizontal="center"/>
    </xf>
    <xf numFmtId="167" fontId="4" fillId="5" borderId="0" xfId="2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0" fontId="11" fillId="5" borderId="0" xfId="0" applyFont="1" applyFill="1" applyAlignment="1">
      <alignment horizontal="center" vertic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</cellXfs>
  <cellStyles count="9">
    <cellStyle name="40% - Accent4 2 4" xfId="8" xr:uid="{2D2339DE-92C6-4A60-8169-3C0E1132ED9E}"/>
    <cellStyle name="40% - Accent5" xfId="3" builtinId="47"/>
    <cellStyle name="Comma" xfId="1" builtinId="3"/>
    <cellStyle name="Comma 2" xfId="4" xr:uid="{ABFAF1F6-2EC5-4074-BBD1-101A9237605D}"/>
    <cellStyle name="Normal" xfId="0" builtinId="0"/>
    <cellStyle name="Normal 10" xfId="7" xr:uid="{0B16DB47-0007-409B-B1F6-CD4554B20874}"/>
    <cellStyle name="Normal 15" xfId="6" xr:uid="{BAE91614-9568-43E1-B8D7-9528E3A3F73E}"/>
    <cellStyle name="Normal 16" xfId="5" xr:uid="{08A07494-8484-4B04-AB88-59EA4D5A7DB8}"/>
    <cellStyle name="Percent" xfId="2" builtinId="5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VW'!$Q$6:$Q$332</c:f>
              <c:numCache>
                <c:formatCode>[$-409]mmm\-yy;@</c:formatCode>
                <c:ptCount val="327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</c:numCache>
            </c:numRef>
          </c:xVal>
          <c:yVal>
            <c:numRef>
              <c:f>'U.S. EW &amp; VW'!$R$6:$R$332</c:f>
              <c:numCache>
                <c:formatCode>0</c:formatCode>
                <c:ptCount val="327"/>
                <c:pt idx="0">
                  <c:v>66.082117112205196</c:v>
                </c:pt>
                <c:pt idx="1">
                  <c:v>65.161377576928999</c:v>
                </c:pt>
                <c:pt idx="2">
                  <c:v>64.608954180235102</c:v>
                </c:pt>
                <c:pt idx="3">
                  <c:v>64.380994259176006</c:v>
                </c:pt>
                <c:pt idx="4">
                  <c:v>63.867146009536903</c:v>
                </c:pt>
                <c:pt idx="5">
                  <c:v>64.169444022598697</c:v>
                </c:pt>
                <c:pt idx="6">
                  <c:v>64.643370626718806</c:v>
                </c:pt>
                <c:pt idx="7">
                  <c:v>65.027629063312602</c:v>
                </c:pt>
                <c:pt idx="8">
                  <c:v>64.946794664906605</c:v>
                </c:pt>
                <c:pt idx="9">
                  <c:v>64.556590225320505</c:v>
                </c:pt>
                <c:pt idx="10">
                  <c:v>65.413506765239504</c:v>
                </c:pt>
                <c:pt idx="11">
                  <c:v>67.327660573581099</c:v>
                </c:pt>
                <c:pt idx="12">
                  <c:v>69.677188624612299</c:v>
                </c:pt>
                <c:pt idx="13">
                  <c:v>70.936404568758505</c:v>
                </c:pt>
                <c:pt idx="14">
                  <c:v>70.9926431359725</c:v>
                </c:pt>
                <c:pt idx="15">
                  <c:v>70.771916598292293</c:v>
                </c:pt>
                <c:pt idx="16">
                  <c:v>71.226896218797407</c:v>
                </c:pt>
                <c:pt idx="17">
                  <c:v>72.017197582178497</c:v>
                </c:pt>
                <c:pt idx="18">
                  <c:v>73.107016194178499</c:v>
                </c:pt>
                <c:pt idx="19">
                  <c:v>73.376458028700497</c:v>
                </c:pt>
                <c:pt idx="20">
                  <c:v>74.859621466421999</c:v>
                </c:pt>
                <c:pt idx="21">
                  <c:v>75.739089355478498</c:v>
                </c:pt>
                <c:pt idx="22">
                  <c:v>78.612072955617293</c:v>
                </c:pt>
                <c:pt idx="23">
                  <c:v>80.3370415924892</c:v>
                </c:pt>
                <c:pt idx="24">
                  <c:v>83.628825672135704</c:v>
                </c:pt>
                <c:pt idx="25">
                  <c:v>83.0340387308229</c:v>
                </c:pt>
                <c:pt idx="26">
                  <c:v>82.050067665499597</c:v>
                </c:pt>
                <c:pt idx="27">
                  <c:v>80.490857701517498</c:v>
                </c:pt>
                <c:pt idx="28">
                  <c:v>81.618858147148003</c:v>
                </c:pt>
                <c:pt idx="29">
                  <c:v>83.596690657251003</c:v>
                </c:pt>
                <c:pt idx="30">
                  <c:v>84.311445420497705</c:v>
                </c:pt>
                <c:pt idx="31">
                  <c:v>85.199968478755096</c:v>
                </c:pt>
                <c:pt idx="32">
                  <c:v>85.6755720347482</c:v>
                </c:pt>
                <c:pt idx="33">
                  <c:v>86.902197579139695</c:v>
                </c:pt>
                <c:pt idx="34">
                  <c:v>87.228771668354995</c:v>
                </c:pt>
                <c:pt idx="35">
                  <c:v>87.149048931641602</c:v>
                </c:pt>
                <c:pt idx="36">
                  <c:v>86.985085020168995</c:v>
                </c:pt>
                <c:pt idx="37">
                  <c:v>85.855725536696397</c:v>
                </c:pt>
                <c:pt idx="38">
                  <c:v>84.522755865219295</c:v>
                </c:pt>
                <c:pt idx="39">
                  <c:v>83.4108473804759</c:v>
                </c:pt>
                <c:pt idx="40">
                  <c:v>83.359737632733399</c:v>
                </c:pt>
                <c:pt idx="41">
                  <c:v>84.508274580601196</c:v>
                </c:pt>
                <c:pt idx="42">
                  <c:v>85.960559116705397</c:v>
                </c:pt>
                <c:pt idx="43">
                  <c:v>88.380293303856206</c:v>
                </c:pt>
                <c:pt idx="44">
                  <c:v>90.066083507713898</c:v>
                </c:pt>
                <c:pt idx="45">
                  <c:v>91.411378800132198</c:v>
                </c:pt>
                <c:pt idx="46">
                  <c:v>91.366009125662202</c:v>
                </c:pt>
                <c:pt idx="47">
                  <c:v>91.150159163895097</c:v>
                </c:pt>
                <c:pt idx="48">
                  <c:v>91.383251552941701</c:v>
                </c:pt>
                <c:pt idx="49">
                  <c:v>89.708399721793398</c:v>
                </c:pt>
                <c:pt idx="50">
                  <c:v>88.486593082299194</c:v>
                </c:pt>
                <c:pt idx="51">
                  <c:v>87.411491995031</c:v>
                </c:pt>
                <c:pt idx="52">
                  <c:v>90.071186529072506</c:v>
                </c:pt>
                <c:pt idx="53">
                  <c:v>93.068987243786395</c:v>
                </c:pt>
                <c:pt idx="54">
                  <c:v>95.408681434118606</c:v>
                </c:pt>
                <c:pt idx="55">
                  <c:v>96.549061774931602</c:v>
                </c:pt>
                <c:pt idx="56">
                  <c:v>97.680997143185706</c:v>
                </c:pt>
                <c:pt idx="57">
                  <c:v>98.937636508417796</c:v>
                </c:pt>
                <c:pt idx="58">
                  <c:v>99.718891819648107</c:v>
                </c:pt>
                <c:pt idx="59">
                  <c:v>100</c:v>
                </c:pt>
                <c:pt idx="60">
                  <c:v>100.224823110497</c:v>
                </c:pt>
                <c:pt idx="61">
                  <c:v>100.19203877705201</c:v>
                </c:pt>
                <c:pt idx="62">
                  <c:v>100.00254447679001</c:v>
                </c:pt>
                <c:pt idx="63">
                  <c:v>99.627613510451397</c:v>
                </c:pt>
                <c:pt idx="64">
                  <c:v>99.832573499210397</c:v>
                </c:pt>
                <c:pt idx="65">
                  <c:v>100.27194556292901</c:v>
                </c:pt>
                <c:pt idx="66">
                  <c:v>101.13950503565501</c:v>
                </c:pt>
                <c:pt idx="67">
                  <c:v>101.08983082081799</c:v>
                </c:pt>
                <c:pt idx="68">
                  <c:v>100.925615596668</c:v>
                </c:pt>
                <c:pt idx="69">
                  <c:v>99.538503130176593</c:v>
                </c:pt>
                <c:pt idx="70">
                  <c:v>98.630878502166198</c:v>
                </c:pt>
                <c:pt idx="71">
                  <c:v>97.732624417009205</c:v>
                </c:pt>
                <c:pt idx="72">
                  <c:v>98.754519171641206</c:v>
                </c:pt>
                <c:pt idx="73">
                  <c:v>100.097972791681</c:v>
                </c:pt>
                <c:pt idx="74">
                  <c:v>101.276175071845</c:v>
                </c:pt>
                <c:pt idx="75">
                  <c:v>101.410542857216</c:v>
                </c:pt>
                <c:pt idx="76">
                  <c:v>101.30174207030301</c:v>
                </c:pt>
                <c:pt idx="77">
                  <c:v>101.471353048499</c:v>
                </c:pt>
                <c:pt idx="78">
                  <c:v>101.52572824338</c:v>
                </c:pt>
                <c:pt idx="79">
                  <c:v>101.646087817628</c:v>
                </c:pt>
                <c:pt idx="80">
                  <c:v>101.791262304706</c:v>
                </c:pt>
                <c:pt idx="81">
                  <c:v>102.483202323048</c:v>
                </c:pt>
                <c:pt idx="82">
                  <c:v>104.09269992052801</c:v>
                </c:pt>
                <c:pt idx="83">
                  <c:v>106.28411635358199</c:v>
                </c:pt>
                <c:pt idx="84">
                  <c:v>108.688178008713</c:v>
                </c:pt>
                <c:pt idx="85">
                  <c:v>109.697309268841</c:v>
                </c:pt>
                <c:pt idx="86">
                  <c:v>109.848319228355</c:v>
                </c:pt>
                <c:pt idx="87">
                  <c:v>109.05203085768601</c:v>
                </c:pt>
                <c:pt idx="88">
                  <c:v>109.51042893100799</c:v>
                </c:pt>
                <c:pt idx="89">
                  <c:v>109.868473028362</c:v>
                </c:pt>
                <c:pt idx="90">
                  <c:v>110.445760705963</c:v>
                </c:pt>
                <c:pt idx="91">
                  <c:v>108.910493320816</c:v>
                </c:pt>
                <c:pt idx="92">
                  <c:v>107.725232929756</c:v>
                </c:pt>
                <c:pt idx="93">
                  <c:v>107.20707814110401</c:v>
                </c:pt>
                <c:pt idx="94">
                  <c:v>107.880929954481</c:v>
                </c:pt>
                <c:pt idx="95">
                  <c:v>109.22543961416299</c:v>
                </c:pt>
                <c:pt idx="96">
                  <c:v>109.973239900805</c:v>
                </c:pt>
                <c:pt idx="97">
                  <c:v>112.810421843169</c:v>
                </c:pt>
                <c:pt idx="98">
                  <c:v>114.381349206043</c:v>
                </c:pt>
                <c:pt idx="99">
                  <c:v>116.75148497987099</c:v>
                </c:pt>
                <c:pt idx="100">
                  <c:v>117.40773086442999</c:v>
                </c:pt>
                <c:pt idx="101">
                  <c:v>119.953350895996</c:v>
                </c:pt>
                <c:pt idx="102">
                  <c:v>122.686844219078</c:v>
                </c:pt>
                <c:pt idx="103">
                  <c:v>125.53957978792</c:v>
                </c:pt>
                <c:pt idx="104">
                  <c:v>127.44817388166101</c:v>
                </c:pt>
                <c:pt idx="105">
                  <c:v>128.365501414666</c:v>
                </c:pt>
                <c:pt idx="106">
                  <c:v>127.989969124998</c:v>
                </c:pt>
                <c:pt idx="107">
                  <c:v>127.31881576990099</c:v>
                </c:pt>
                <c:pt idx="108">
                  <c:v>127.189561087643</c:v>
                </c:pt>
                <c:pt idx="109">
                  <c:v>129.93952005904001</c:v>
                </c:pt>
                <c:pt idx="110">
                  <c:v>132.33555811225</c:v>
                </c:pt>
                <c:pt idx="111">
                  <c:v>134.21981673978999</c:v>
                </c:pt>
                <c:pt idx="112">
                  <c:v>134.23061591521</c:v>
                </c:pt>
                <c:pt idx="113">
                  <c:v>135.35270106031501</c:v>
                </c:pt>
                <c:pt idx="114">
                  <c:v>137.34149786990901</c:v>
                </c:pt>
                <c:pt idx="115">
                  <c:v>139.801174253992</c:v>
                </c:pt>
                <c:pt idx="116">
                  <c:v>142.46973940648101</c:v>
                </c:pt>
                <c:pt idx="117">
                  <c:v>145.31273459467201</c:v>
                </c:pt>
                <c:pt idx="118">
                  <c:v>147.41176493050099</c:v>
                </c:pt>
                <c:pt idx="119">
                  <c:v>148.05004643413301</c:v>
                </c:pt>
                <c:pt idx="120">
                  <c:v>147.92743531400399</c:v>
                </c:pt>
                <c:pt idx="121">
                  <c:v>148.74442774645499</c:v>
                </c:pt>
                <c:pt idx="122">
                  <c:v>150.590146255843</c:v>
                </c:pt>
                <c:pt idx="123">
                  <c:v>152.33596916593501</c:v>
                </c:pt>
                <c:pt idx="124">
                  <c:v>153.27946957599801</c:v>
                </c:pt>
                <c:pt idx="125">
                  <c:v>154.093749761276</c:v>
                </c:pt>
                <c:pt idx="126">
                  <c:v>155.468375591724</c:v>
                </c:pt>
                <c:pt idx="127">
                  <c:v>156.58491437774799</c:v>
                </c:pt>
                <c:pt idx="128">
                  <c:v>156.63112897208899</c:v>
                </c:pt>
                <c:pt idx="129">
                  <c:v>158.10241502133599</c:v>
                </c:pt>
                <c:pt idx="130">
                  <c:v>160.00496016706401</c:v>
                </c:pt>
                <c:pt idx="131">
                  <c:v>163.494098636084</c:v>
                </c:pt>
                <c:pt idx="132">
                  <c:v>163.79097006912301</c:v>
                </c:pt>
                <c:pt idx="133">
                  <c:v>164.73851424149501</c:v>
                </c:pt>
                <c:pt idx="134">
                  <c:v>164.473232017909</c:v>
                </c:pt>
                <c:pt idx="135">
                  <c:v>166.394827343587</c:v>
                </c:pt>
                <c:pt idx="136">
                  <c:v>167.934063461139</c:v>
                </c:pt>
                <c:pt idx="137">
                  <c:v>169.93822801286001</c:v>
                </c:pt>
                <c:pt idx="138">
                  <c:v>171.23840098022399</c:v>
                </c:pt>
                <c:pt idx="139">
                  <c:v>171.388231624837</c:v>
                </c:pt>
                <c:pt idx="140">
                  <c:v>171.44272648851</c:v>
                </c:pt>
                <c:pt idx="141">
                  <c:v>170.51883733386899</c:v>
                </c:pt>
                <c:pt idx="142">
                  <c:v>170.700338502226</c:v>
                </c:pt>
                <c:pt idx="143">
                  <c:v>169.522557262942</c:v>
                </c:pt>
                <c:pt idx="144">
                  <c:v>168.39125555198399</c:v>
                </c:pt>
                <c:pt idx="145">
                  <c:v>163.42236931850499</c:v>
                </c:pt>
                <c:pt idx="146">
                  <c:v>159.42847763961899</c:v>
                </c:pt>
                <c:pt idx="147">
                  <c:v>155.19756024208399</c:v>
                </c:pt>
                <c:pt idx="148">
                  <c:v>157.08971426834199</c:v>
                </c:pt>
                <c:pt idx="149">
                  <c:v>159.433512699505</c:v>
                </c:pt>
                <c:pt idx="150">
                  <c:v>162.29247274789199</c:v>
                </c:pt>
                <c:pt idx="151">
                  <c:v>159.71606842379501</c:v>
                </c:pt>
                <c:pt idx="152">
                  <c:v>157.31184624223599</c:v>
                </c:pt>
                <c:pt idx="153">
                  <c:v>154.65060605826699</c:v>
                </c:pt>
                <c:pt idx="154">
                  <c:v>152.080536646404</c:v>
                </c:pt>
                <c:pt idx="155">
                  <c:v>148.041376663173</c:v>
                </c:pt>
                <c:pt idx="156">
                  <c:v>145.022025013459</c:v>
                </c:pt>
                <c:pt idx="157">
                  <c:v>143.86272504419901</c:v>
                </c:pt>
                <c:pt idx="158">
                  <c:v>140.847955176787</c:v>
                </c:pt>
                <c:pt idx="159">
                  <c:v>135.581773729623</c:v>
                </c:pt>
                <c:pt idx="160">
                  <c:v>126.22429102986</c:v>
                </c:pt>
                <c:pt idx="161">
                  <c:v>119.564540691755</c:v>
                </c:pt>
                <c:pt idx="162">
                  <c:v>114.254177997656</c:v>
                </c:pt>
                <c:pt idx="163">
                  <c:v>114.72459495582901</c:v>
                </c:pt>
                <c:pt idx="164">
                  <c:v>114.883013087319</c:v>
                </c:pt>
                <c:pt idx="165">
                  <c:v>114.592051873155</c:v>
                </c:pt>
                <c:pt idx="166">
                  <c:v>111.552979865211</c:v>
                </c:pt>
                <c:pt idx="167">
                  <c:v>109.012065625791</c:v>
                </c:pt>
                <c:pt idx="168">
                  <c:v>108.07322321041001</c:v>
                </c:pt>
                <c:pt idx="169">
                  <c:v>109.196583576943</c:v>
                </c:pt>
                <c:pt idx="170">
                  <c:v>111.51043212582</c:v>
                </c:pt>
                <c:pt idx="171">
                  <c:v>114.686535793136</c:v>
                </c:pt>
                <c:pt idx="172">
                  <c:v>117.089586785449</c:v>
                </c:pt>
                <c:pt idx="173">
                  <c:v>118.34232995444999</c:v>
                </c:pt>
                <c:pt idx="174">
                  <c:v>118.32371806280401</c:v>
                </c:pt>
                <c:pt idx="175">
                  <c:v>119.66394185147099</c:v>
                </c:pt>
                <c:pt idx="176">
                  <c:v>121.76910837921</c:v>
                </c:pt>
                <c:pt idx="177">
                  <c:v>124.00716611633401</c:v>
                </c:pt>
                <c:pt idx="178">
                  <c:v>123.994156741514</c:v>
                </c:pt>
                <c:pt idx="179">
                  <c:v>124.47524319735101</c:v>
                </c:pt>
                <c:pt idx="180">
                  <c:v>125.689032512046</c:v>
                </c:pt>
                <c:pt idx="181">
                  <c:v>127.184785548189</c:v>
                </c:pt>
                <c:pt idx="182">
                  <c:v>126.802036374628</c:v>
                </c:pt>
                <c:pt idx="183">
                  <c:v>125.449479514647</c:v>
                </c:pt>
                <c:pt idx="184">
                  <c:v>124.97042725774401</c:v>
                </c:pt>
                <c:pt idx="185">
                  <c:v>125.31552375468399</c:v>
                </c:pt>
                <c:pt idx="186">
                  <c:v>125.28625743054999</c:v>
                </c:pt>
                <c:pt idx="187">
                  <c:v>125.812555887557</c:v>
                </c:pt>
                <c:pt idx="188">
                  <c:v>127.688554197603</c:v>
                </c:pt>
                <c:pt idx="189">
                  <c:v>130.37219483994201</c:v>
                </c:pt>
                <c:pt idx="190">
                  <c:v>132.61561785740801</c:v>
                </c:pt>
                <c:pt idx="191">
                  <c:v>133.542634501294</c:v>
                </c:pt>
                <c:pt idx="192">
                  <c:v>133.80878283271599</c:v>
                </c:pt>
                <c:pt idx="193">
                  <c:v>132.96133262172199</c:v>
                </c:pt>
                <c:pt idx="194">
                  <c:v>131.44961859474299</c:v>
                </c:pt>
                <c:pt idx="195">
                  <c:v>130.85265749625401</c:v>
                </c:pt>
                <c:pt idx="196">
                  <c:v>130.75576187934601</c:v>
                </c:pt>
                <c:pt idx="197">
                  <c:v>131.826507201498</c:v>
                </c:pt>
                <c:pt idx="198">
                  <c:v>133.293029973801</c:v>
                </c:pt>
                <c:pt idx="199">
                  <c:v>135.330501079474</c:v>
                </c:pt>
                <c:pt idx="200">
                  <c:v>137.03012804679801</c:v>
                </c:pt>
                <c:pt idx="201">
                  <c:v>138.057310618598</c:v>
                </c:pt>
                <c:pt idx="202">
                  <c:v>138.51543061263101</c:v>
                </c:pt>
                <c:pt idx="203">
                  <c:v>139.170652306492</c:v>
                </c:pt>
                <c:pt idx="204">
                  <c:v>139.00334666549199</c:v>
                </c:pt>
                <c:pt idx="205">
                  <c:v>139.63203934942601</c:v>
                </c:pt>
                <c:pt idx="206">
                  <c:v>140.55931167444399</c:v>
                </c:pt>
                <c:pt idx="207">
                  <c:v>142.40899823268401</c:v>
                </c:pt>
                <c:pt idx="208">
                  <c:v>144.88022914106199</c:v>
                </c:pt>
                <c:pt idx="209">
                  <c:v>147.18447874671301</c:v>
                </c:pt>
                <c:pt idx="210">
                  <c:v>150.03192465012799</c:v>
                </c:pt>
                <c:pt idx="211">
                  <c:v>151.144613515598</c:v>
                </c:pt>
                <c:pt idx="212">
                  <c:v>153.26599936278399</c:v>
                </c:pt>
                <c:pt idx="213">
                  <c:v>154.06192790861201</c:v>
                </c:pt>
                <c:pt idx="214">
                  <c:v>155.246820592083</c:v>
                </c:pt>
                <c:pt idx="215">
                  <c:v>154.33953782436501</c:v>
                </c:pt>
                <c:pt idx="216">
                  <c:v>154.665364646228</c:v>
                </c:pt>
                <c:pt idx="217">
                  <c:v>154.533157527962</c:v>
                </c:pt>
                <c:pt idx="218">
                  <c:v>155.56037740028</c:v>
                </c:pt>
                <c:pt idx="219">
                  <c:v>156.05404515835701</c:v>
                </c:pt>
                <c:pt idx="220">
                  <c:v>156.11382714344501</c:v>
                </c:pt>
                <c:pt idx="221">
                  <c:v>156.27966858855601</c:v>
                </c:pt>
                <c:pt idx="222">
                  <c:v>156.48879461052701</c:v>
                </c:pt>
                <c:pt idx="223">
                  <c:v>159.80156129013801</c:v>
                </c:pt>
                <c:pt idx="224">
                  <c:v>162.68359871600501</c:v>
                </c:pt>
                <c:pt idx="225">
                  <c:v>165.852566096667</c:v>
                </c:pt>
                <c:pt idx="226">
                  <c:v>167.05827275812501</c:v>
                </c:pt>
                <c:pt idx="227">
                  <c:v>169.82359430191701</c:v>
                </c:pt>
                <c:pt idx="228">
                  <c:v>172.37982174569899</c:v>
                </c:pt>
                <c:pt idx="229">
                  <c:v>174.98446317334299</c:v>
                </c:pt>
                <c:pt idx="230">
                  <c:v>174.69156421908801</c:v>
                </c:pt>
                <c:pt idx="231">
                  <c:v>175.908559927114</c:v>
                </c:pt>
                <c:pt idx="232">
                  <c:v>177.04046189238599</c:v>
                </c:pt>
                <c:pt idx="233">
                  <c:v>179.29200438500001</c:v>
                </c:pt>
                <c:pt idx="234">
                  <c:v>179.31156156236801</c:v>
                </c:pt>
                <c:pt idx="235">
                  <c:v>179.17487721664199</c:v>
                </c:pt>
                <c:pt idx="236">
                  <c:v>179.751670718751</c:v>
                </c:pt>
                <c:pt idx="237">
                  <c:v>179.433675913195</c:v>
                </c:pt>
                <c:pt idx="238">
                  <c:v>180.130782899021</c:v>
                </c:pt>
                <c:pt idx="239">
                  <c:v>180.29151981480999</c:v>
                </c:pt>
                <c:pt idx="240">
                  <c:v>182.353969918769</c:v>
                </c:pt>
                <c:pt idx="241">
                  <c:v>182.21762490475399</c:v>
                </c:pt>
                <c:pt idx="242">
                  <c:v>182.465392238047</c:v>
                </c:pt>
                <c:pt idx="243">
                  <c:v>181.98585647533599</c:v>
                </c:pt>
                <c:pt idx="244">
                  <c:v>183.73514539702199</c:v>
                </c:pt>
                <c:pt idx="245">
                  <c:v>185.50472200123701</c:v>
                </c:pt>
                <c:pt idx="246">
                  <c:v>188.179248127037</c:v>
                </c:pt>
                <c:pt idx="247">
                  <c:v>190.00557351584999</c:v>
                </c:pt>
                <c:pt idx="248">
                  <c:v>191.054727660346</c:v>
                </c:pt>
                <c:pt idx="249">
                  <c:v>191.92516405265599</c:v>
                </c:pt>
                <c:pt idx="250">
                  <c:v>191.852677973901</c:v>
                </c:pt>
                <c:pt idx="251">
                  <c:v>191.42561774460501</c:v>
                </c:pt>
                <c:pt idx="252">
                  <c:v>189.305317049877</c:v>
                </c:pt>
                <c:pt idx="253">
                  <c:v>187.82381548157099</c:v>
                </c:pt>
                <c:pt idx="254">
                  <c:v>188.629723546983</c:v>
                </c:pt>
                <c:pt idx="255">
                  <c:v>192.383453059978</c:v>
                </c:pt>
                <c:pt idx="256">
                  <c:v>196.80122110029899</c:v>
                </c:pt>
                <c:pt idx="257">
                  <c:v>199.679352951163</c:v>
                </c:pt>
                <c:pt idx="258">
                  <c:v>199.469627610826</c:v>
                </c:pt>
                <c:pt idx="259">
                  <c:v>199.576839359036</c:v>
                </c:pt>
                <c:pt idx="260">
                  <c:v>200.377617688236</c:v>
                </c:pt>
                <c:pt idx="261">
                  <c:v>203.19724768238601</c:v>
                </c:pt>
                <c:pt idx="262">
                  <c:v>204.242826827203</c:v>
                </c:pt>
                <c:pt idx="263">
                  <c:v>203.554064857622</c:v>
                </c:pt>
                <c:pt idx="264">
                  <c:v>201.712098647825</c:v>
                </c:pt>
                <c:pt idx="265">
                  <c:v>203.138772578242</c:v>
                </c:pt>
                <c:pt idx="266">
                  <c:v>206.92875770241099</c:v>
                </c:pt>
                <c:pt idx="267">
                  <c:v>210.97659378518901</c:v>
                </c:pt>
                <c:pt idx="268">
                  <c:v>210.21094001703</c:v>
                </c:pt>
                <c:pt idx="269">
                  <c:v>207.82722751720999</c:v>
                </c:pt>
                <c:pt idx="270">
                  <c:v>207.05486453097501</c:v>
                </c:pt>
                <c:pt idx="271">
                  <c:v>209.46484741461001</c:v>
                </c:pt>
                <c:pt idx="272">
                  <c:v>211.62201431840401</c:v>
                </c:pt>
                <c:pt idx="273">
                  <c:v>211.317618089994</c:v>
                </c:pt>
                <c:pt idx="274">
                  <c:v>210.037344743364</c:v>
                </c:pt>
                <c:pt idx="275">
                  <c:v>209.76860791738801</c:v>
                </c:pt>
                <c:pt idx="276">
                  <c:v>211.348498779013</c:v>
                </c:pt>
                <c:pt idx="277">
                  <c:v>214.001509181399</c:v>
                </c:pt>
                <c:pt idx="278">
                  <c:v>215.89913468846899</c:v>
                </c:pt>
                <c:pt idx="279">
                  <c:v>218.80238661061699</c:v>
                </c:pt>
                <c:pt idx="280">
                  <c:v>221.31488245769</c:v>
                </c:pt>
                <c:pt idx="281">
                  <c:v>225.00322595696201</c:v>
                </c:pt>
                <c:pt idx="282">
                  <c:v>226.330692986689</c:v>
                </c:pt>
                <c:pt idx="283">
                  <c:v>226.62854668659699</c:v>
                </c:pt>
                <c:pt idx="284">
                  <c:v>225.578024919439</c:v>
                </c:pt>
                <c:pt idx="285">
                  <c:v>224.62825301799199</c:v>
                </c:pt>
                <c:pt idx="286">
                  <c:v>224.58363322852</c:v>
                </c:pt>
                <c:pt idx="287">
                  <c:v>225.566929069644</c:v>
                </c:pt>
                <c:pt idx="288">
                  <c:v>226.66174232885299</c:v>
                </c:pt>
                <c:pt idx="289">
                  <c:v>227.984113702754</c:v>
                </c:pt>
                <c:pt idx="290">
                  <c:v>229.085273355065</c:v>
                </c:pt>
                <c:pt idx="291">
                  <c:v>230.75100822827599</c:v>
                </c:pt>
                <c:pt idx="292">
                  <c:v>230.185877362311</c:v>
                </c:pt>
                <c:pt idx="293">
                  <c:v>229.32003389047401</c:v>
                </c:pt>
                <c:pt idx="294">
                  <c:v>228.79322410308799</c:v>
                </c:pt>
                <c:pt idx="295">
                  <c:v>231.144079484131</c:v>
                </c:pt>
                <c:pt idx="296">
                  <c:v>235.35884924937801</c:v>
                </c:pt>
                <c:pt idx="297">
                  <c:v>240.37793578395599</c:v>
                </c:pt>
                <c:pt idx="298">
                  <c:v>244.96335943912899</c:v>
                </c:pt>
                <c:pt idx="299">
                  <c:v>246.14973491352399</c:v>
                </c:pt>
                <c:pt idx="300">
                  <c:v>245.73669882887401</c:v>
                </c:pt>
                <c:pt idx="301">
                  <c:v>244.45627683562</c:v>
                </c:pt>
                <c:pt idx="302">
                  <c:v>247.27870289275799</c:v>
                </c:pt>
                <c:pt idx="303">
                  <c:v>249.93687654089101</c:v>
                </c:pt>
                <c:pt idx="304">
                  <c:v>253.695053594379</c:v>
                </c:pt>
                <c:pt idx="305">
                  <c:v>257.21824274099498</c:v>
                </c:pt>
                <c:pt idx="306">
                  <c:v>264.30690898103899</c:v>
                </c:pt>
                <c:pt idx="307">
                  <c:v>271.99137777639902</c:v>
                </c:pt>
                <c:pt idx="308">
                  <c:v>278.45213479277498</c:v>
                </c:pt>
                <c:pt idx="309">
                  <c:v>282.96625018182698</c:v>
                </c:pt>
                <c:pt idx="310">
                  <c:v>289.24644039916501</c:v>
                </c:pt>
                <c:pt idx="311">
                  <c:v>294.62427356129501</c:v>
                </c:pt>
                <c:pt idx="312">
                  <c:v>298.00601286709298</c:v>
                </c:pt>
                <c:pt idx="313">
                  <c:v>294.288758027288</c:v>
                </c:pt>
                <c:pt idx="314">
                  <c:v>291.961080299515</c:v>
                </c:pt>
                <c:pt idx="315">
                  <c:v>292.68452982431103</c:v>
                </c:pt>
                <c:pt idx="316">
                  <c:v>298.489677471025</c:v>
                </c:pt>
                <c:pt idx="317">
                  <c:v>302.98197510881198</c:v>
                </c:pt>
                <c:pt idx="318">
                  <c:v>306.03295770836201</c:v>
                </c:pt>
                <c:pt idx="319">
                  <c:v>305.22899830369698</c:v>
                </c:pt>
                <c:pt idx="320">
                  <c:v>302.00640274243199</c:v>
                </c:pt>
                <c:pt idx="321">
                  <c:v>293.89198509432401</c:v>
                </c:pt>
                <c:pt idx="322">
                  <c:v>287.630349615189</c:v>
                </c:pt>
                <c:pt idx="323">
                  <c:v>283.61591698260202</c:v>
                </c:pt>
                <c:pt idx="324">
                  <c:v>281.85878115070102</c:v>
                </c:pt>
                <c:pt idx="325">
                  <c:v>280.33676520238203</c:v>
                </c:pt>
                <c:pt idx="326">
                  <c:v>276.78401024542302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89-4064-A631-3396B43900E0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VW'!$L$30:$L$332</c:f>
              <c:numCache>
                <c:formatCode>[$-409]mmm\-yy;@</c:formatCode>
                <c:ptCount val="30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43768</c:v>
                </c:pt>
                <c:pt idx="262">
                  <c:v>43799</c:v>
                </c:pt>
                <c:pt idx="263">
                  <c:v>43829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</c:numCache>
            </c:numRef>
          </c:xVal>
          <c:yVal>
            <c:numRef>
              <c:f>'U.S. EW &amp; VW'!$M$30:$M$332</c:f>
              <c:numCache>
                <c:formatCode>_(* #,##0_);_(* \(#,##0\);_(* "-"??_);_(@_)</c:formatCode>
                <c:ptCount val="303"/>
                <c:pt idx="0">
                  <c:v>78.342135766735595</c:v>
                </c:pt>
                <c:pt idx="1">
                  <c:v>77.967351112579706</c:v>
                </c:pt>
                <c:pt idx="2">
                  <c:v>77.716228293391794</c:v>
                </c:pt>
                <c:pt idx="3">
                  <c:v>78.497707558241999</c:v>
                </c:pt>
                <c:pt idx="4">
                  <c:v>79.625287401390196</c:v>
                </c:pt>
                <c:pt idx="5">
                  <c:v>80.840642631153997</c:v>
                </c:pt>
                <c:pt idx="6">
                  <c:v>80.666035280571407</c:v>
                </c:pt>
                <c:pt idx="7">
                  <c:v>79.928342167388493</c:v>
                </c:pt>
                <c:pt idx="8">
                  <c:v>79.529098815865297</c:v>
                </c:pt>
                <c:pt idx="9">
                  <c:v>80.461847514332405</c:v>
                </c:pt>
                <c:pt idx="10">
                  <c:v>82.356383812175807</c:v>
                </c:pt>
                <c:pt idx="11">
                  <c:v>83.789940740636197</c:v>
                </c:pt>
                <c:pt idx="12">
                  <c:v>84.165512353485596</c:v>
                </c:pt>
                <c:pt idx="13">
                  <c:v>83.719020077303</c:v>
                </c:pt>
                <c:pt idx="14">
                  <c:v>83.872808571722999</c:v>
                </c:pt>
                <c:pt idx="15">
                  <c:v>84.879593526771004</c:v>
                </c:pt>
                <c:pt idx="16">
                  <c:v>86.466870521197805</c:v>
                </c:pt>
                <c:pt idx="17">
                  <c:v>87.748278063818901</c:v>
                </c:pt>
                <c:pt idx="18">
                  <c:v>88.417936881649197</c:v>
                </c:pt>
                <c:pt idx="19">
                  <c:v>88.584176528999194</c:v>
                </c:pt>
                <c:pt idx="20">
                  <c:v>88.926636535854797</c:v>
                </c:pt>
                <c:pt idx="21">
                  <c:v>89.404631584232206</c:v>
                </c:pt>
                <c:pt idx="22">
                  <c:v>90.556443897787602</c:v>
                </c:pt>
                <c:pt idx="23">
                  <c:v>91.185753522222001</c:v>
                </c:pt>
                <c:pt idx="24">
                  <c:v>92.257501047390406</c:v>
                </c:pt>
                <c:pt idx="25">
                  <c:v>92.582165004063995</c:v>
                </c:pt>
                <c:pt idx="26">
                  <c:v>93.166283056852905</c:v>
                </c:pt>
                <c:pt idx="27">
                  <c:v>93.794643143118805</c:v>
                </c:pt>
                <c:pt idx="28">
                  <c:v>95.577599141427697</c:v>
                </c:pt>
                <c:pt idx="29">
                  <c:v>97.574492615464806</c:v>
                </c:pt>
                <c:pt idx="30">
                  <c:v>97.995765346326195</c:v>
                </c:pt>
                <c:pt idx="31">
                  <c:v>97.605709001825403</c:v>
                </c:pt>
                <c:pt idx="32">
                  <c:v>97.062476975292398</c:v>
                </c:pt>
                <c:pt idx="33">
                  <c:v>98.178030824574606</c:v>
                </c:pt>
                <c:pt idx="34">
                  <c:v>99.264593161088797</c:v>
                </c:pt>
                <c:pt idx="35">
                  <c:v>100</c:v>
                </c:pt>
                <c:pt idx="36">
                  <c:v>100.091928150632</c:v>
                </c:pt>
                <c:pt idx="37">
                  <c:v>100.246206522647</c:v>
                </c:pt>
                <c:pt idx="38">
                  <c:v>100.32740047013399</c:v>
                </c:pt>
                <c:pt idx="39">
                  <c:v>100.381187836083</c:v>
                </c:pt>
                <c:pt idx="40">
                  <c:v>100.759679235722</c:v>
                </c:pt>
                <c:pt idx="41">
                  <c:v>102.081324959726</c:v>
                </c:pt>
                <c:pt idx="42">
                  <c:v>103.712150391707</c:v>
                </c:pt>
                <c:pt idx="43">
                  <c:v>105.66336745912</c:v>
                </c:pt>
                <c:pt idx="44">
                  <c:v>106.687517835449</c:v>
                </c:pt>
                <c:pt idx="45">
                  <c:v>106.32933762840599</c:v>
                </c:pt>
                <c:pt idx="46">
                  <c:v>105.25248329806401</c:v>
                </c:pt>
                <c:pt idx="47">
                  <c:v>103.991866763256</c:v>
                </c:pt>
                <c:pt idx="48">
                  <c:v>104.369573593045</c:v>
                </c:pt>
                <c:pt idx="49">
                  <c:v>105.687676973571</c:v>
                </c:pt>
                <c:pt idx="50">
                  <c:v>107.56811969890499</c:v>
                </c:pt>
                <c:pt idx="51">
                  <c:v>108.399957419567</c:v>
                </c:pt>
                <c:pt idx="52">
                  <c:v>109.023890110324</c:v>
                </c:pt>
                <c:pt idx="53">
                  <c:v>109.4944236746</c:v>
                </c:pt>
                <c:pt idx="54">
                  <c:v>110.50928158809</c:v>
                </c:pt>
                <c:pt idx="55">
                  <c:v>111.769568022348</c:v>
                </c:pt>
                <c:pt idx="56">
                  <c:v>113.252797261154</c:v>
                </c:pt>
                <c:pt idx="57">
                  <c:v>114.93158469056399</c:v>
                </c:pt>
                <c:pt idx="58">
                  <c:v>116.66615837591701</c:v>
                </c:pt>
                <c:pt idx="59">
                  <c:v>117.654595426893</c:v>
                </c:pt>
                <c:pt idx="60">
                  <c:v>117.530394053207</c:v>
                </c:pt>
                <c:pt idx="61">
                  <c:v>117.429257293169</c:v>
                </c:pt>
                <c:pt idx="62">
                  <c:v>118.34742863368599</c:v>
                </c:pt>
                <c:pt idx="63">
                  <c:v>120.114862396631</c:v>
                </c:pt>
                <c:pt idx="64">
                  <c:v>121.760194655471</c:v>
                </c:pt>
                <c:pt idx="65">
                  <c:v>122.64719830030501</c:v>
                </c:pt>
                <c:pt idx="66">
                  <c:v>123.51842007257299</c:v>
                </c:pt>
                <c:pt idx="67">
                  <c:v>124.723721035037</c:v>
                </c:pt>
                <c:pt idx="68">
                  <c:v>126.306635694449</c:v>
                </c:pt>
                <c:pt idx="69">
                  <c:v>127.41556039867901</c:v>
                </c:pt>
                <c:pt idx="70">
                  <c:v>127.930904701112</c:v>
                </c:pt>
                <c:pt idx="71">
                  <c:v>128.48359832329001</c:v>
                </c:pt>
                <c:pt idx="72">
                  <c:v>129.50181348739801</c:v>
                </c:pt>
                <c:pt idx="73">
                  <c:v>131.964099198811</c:v>
                </c:pt>
                <c:pt idx="74">
                  <c:v>134.50274323239799</c:v>
                </c:pt>
                <c:pt idx="75">
                  <c:v>137.15842037196501</c:v>
                </c:pt>
                <c:pt idx="76">
                  <c:v>138.77453946811099</c:v>
                </c:pt>
                <c:pt idx="77">
                  <c:v>140.88046696772301</c:v>
                </c:pt>
                <c:pt idx="78">
                  <c:v>142.74599916737699</c:v>
                </c:pt>
                <c:pt idx="79">
                  <c:v>144.997033201862</c:v>
                </c:pt>
                <c:pt idx="80">
                  <c:v>145.80652327181201</c:v>
                </c:pt>
                <c:pt idx="81">
                  <c:v>145.37241656895901</c:v>
                </c:pt>
                <c:pt idx="82">
                  <c:v>145.112435356508</c:v>
                </c:pt>
                <c:pt idx="83">
                  <c:v>146.35070532235599</c:v>
                </c:pt>
                <c:pt idx="84">
                  <c:v>149.570099964317</c:v>
                </c:pt>
                <c:pt idx="85">
                  <c:v>153.46171356307599</c:v>
                </c:pt>
                <c:pt idx="86">
                  <c:v>156.86068371139299</c:v>
                </c:pt>
                <c:pt idx="87">
                  <c:v>159.030399056541</c:v>
                </c:pt>
                <c:pt idx="88">
                  <c:v>160.75776878364599</c:v>
                </c:pt>
                <c:pt idx="89">
                  <c:v>162.190267232498</c:v>
                </c:pt>
                <c:pt idx="90">
                  <c:v>163.87785778971099</c:v>
                </c:pt>
                <c:pt idx="91">
                  <c:v>166.12324126842799</c:v>
                </c:pt>
                <c:pt idx="92">
                  <c:v>167.910042352966</c:v>
                </c:pt>
                <c:pt idx="93">
                  <c:v>169.06670219698199</c:v>
                </c:pt>
                <c:pt idx="94">
                  <c:v>169.04954113897799</c:v>
                </c:pt>
                <c:pt idx="95">
                  <c:v>170.49150692486899</c:v>
                </c:pt>
                <c:pt idx="96">
                  <c:v>172.157630778569</c:v>
                </c:pt>
                <c:pt idx="97">
                  <c:v>174.90503196000401</c:v>
                </c:pt>
                <c:pt idx="98">
                  <c:v>175.63215393871999</c:v>
                </c:pt>
                <c:pt idx="99">
                  <c:v>176.814350699812</c:v>
                </c:pt>
                <c:pt idx="100">
                  <c:v>177.425639519394</c:v>
                </c:pt>
                <c:pt idx="101">
                  <c:v>179.058908117719</c:v>
                </c:pt>
                <c:pt idx="102">
                  <c:v>178.833886204159</c:v>
                </c:pt>
                <c:pt idx="103">
                  <c:v>178.22736070767499</c:v>
                </c:pt>
                <c:pt idx="104">
                  <c:v>176.286778810481</c:v>
                </c:pt>
                <c:pt idx="105">
                  <c:v>174.90207960261299</c:v>
                </c:pt>
                <c:pt idx="106">
                  <c:v>175.146781886691</c:v>
                </c:pt>
                <c:pt idx="107">
                  <c:v>176.76427770018199</c:v>
                </c:pt>
                <c:pt idx="108">
                  <c:v>179.61761259997201</c:v>
                </c:pt>
                <c:pt idx="109">
                  <c:v>182.01685946617701</c:v>
                </c:pt>
                <c:pt idx="110">
                  <c:v>183.65654600352801</c:v>
                </c:pt>
                <c:pt idx="111">
                  <c:v>185.099592882428</c:v>
                </c:pt>
                <c:pt idx="112">
                  <c:v>185.210512597823</c:v>
                </c:pt>
                <c:pt idx="113">
                  <c:v>186.28786396378399</c:v>
                </c:pt>
                <c:pt idx="114">
                  <c:v>186.10917100469999</c:v>
                </c:pt>
                <c:pt idx="115">
                  <c:v>187.249368907882</c:v>
                </c:pt>
                <c:pt idx="116">
                  <c:v>185.359861457981</c:v>
                </c:pt>
                <c:pt idx="117">
                  <c:v>182.05650744967201</c:v>
                </c:pt>
                <c:pt idx="118">
                  <c:v>178.86536778015301</c:v>
                </c:pt>
                <c:pt idx="119">
                  <c:v>178.37506635563699</c:v>
                </c:pt>
                <c:pt idx="120">
                  <c:v>180.14740064201499</c:v>
                </c:pt>
                <c:pt idx="121">
                  <c:v>180.445802632484</c:v>
                </c:pt>
                <c:pt idx="122">
                  <c:v>178.55953455860899</c:v>
                </c:pt>
                <c:pt idx="123">
                  <c:v>175.320493444959</c:v>
                </c:pt>
                <c:pt idx="124">
                  <c:v>173.62925588837601</c:v>
                </c:pt>
                <c:pt idx="125">
                  <c:v>173.10256941115799</c:v>
                </c:pt>
                <c:pt idx="126">
                  <c:v>172.951462210297</c:v>
                </c:pt>
                <c:pt idx="127">
                  <c:v>172.13330701150099</c:v>
                </c:pt>
                <c:pt idx="128">
                  <c:v>168.53470521565001</c:v>
                </c:pt>
                <c:pt idx="129">
                  <c:v>164.21120678479099</c:v>
                </c:pt>
                <c:pt idx="130">
                  <c:v>158.22620046778201</c:v>
                </c:pt>
                <c:pt idx="131">
                  <c:v>155.31680228860401</c:v>
                </c:pt>
                <c:pt idx="132">
                  <c:v>151.501495631838</c:v>
                </c:pt>
                <c:pt idx="133">
                  <c:v>149.00638576640901</c:v>
                </c:pt>
                <c:pt idx="134">
                  <c:v>144.23587517844001</c:v>
                </c:pt>
                <c:pt idx="135">
                  <c:v>141.114733772444</c:v>
                </c:pt>
                <c:pt idx="136">
                  <c:v>139.14638092364601</c:v>
                </c:pt>
                <c:pt idx="137">
                  <c:v>139.6202234271</c:v>
                </c:pt>
                <c:pt idx="138">
                  <c:v>140.07501284372401</c:v>
                </c:pt>
                <c:pt idx="139">
                  <c:v>139.157105947693</c:v>
                </c:pt>
                <c:pt idx="140">
                  <c:v>135.27603032373401</c:v>
                </c:pt>
                <c:pt idx="141">
                  <c:v>130.59390415831999</c:v>
                </c:pt>
                <c:pt idx="142">
                  <c:v>128.643094787953</c:v>
                </c:pt>
                <c:pt idx="143">
                  <c:v>129.20290411137501</c:v>
                </c:pt>
                <c:pt idx="144">
                  <c:v>131.32769939015799</c:v>
                </c:pt>
                <c:pt idx="145">
                  <c:v>132.476275235743</c:v>
                </c:pt>
                <c:pt idx="146">
                  <c:v>131.76067793069001</c:v>
                </c:pt>
                <c:pt idx="147">
                  <c:v>129.30405998511301</c:v>
                </c:pt>
                <c:pt idx="148">
                  <c:v>125.99992512295999</c:v>
                </c:pt>
                <c:pt idx="149">
                  <c:v>124.11128091976499</c:v>
                </c:pt>
                <c:pt idx="150">
                  <c:v>123.955127657532</c:v>
                </c:pt>
                <c:pt idx="151">
                  <c:v>124.77524222140801</c:v>
                </c:pt>
                <c:pt idx="152">
                  <c:v>124.27495246701</c:v>
                </c:pt>
                <c:pt idx="153">
                  <c:v>123.103941092816</c:v>
                </c:pt>
                <c:pt idx="154">
                  <c:v>122.346982523674</c:v>
                </c:pt>
                <c:pt idx="155">
                  <c:v>122.97418399688399</c:v>
                </c:pt>
                <c:pt idx="156">
                  <c:v>122.285322753128</c:v>
                </c:pt>
                <c:pt idx="157">
                  <c:v>120.86400975506101</c:v>
                </c:pt>
                <c:pt idx="158">
                  <c:v>119.513208441016</c:v>
                </c:pt>
                <c:pt idx="159">
                  <c:v>120.0202984495</c:v>
                </c:pt>
                <c:pt idx="160">
                  <c:v>120.881610721416</c:v>
                </c:pt>
                <c:pt idx="161">
                  <c:v>120.83813751888999</c:v>
                </c:pt>
                <c:pt idx="162">
                  <c:v>120.607109290445</c:v>
                </c:pt>
                <c:pt idx="163">
                  <c:v>121.408187959533</c:v>
                </c:pt>
                <c:pt idx="164">
                  <c:v>122.934313254239</c:v>
                </c:pt>
                <c:pt idx="165">
                  <c:v>124.065697611884</c:v>
                </c:pt>
                <c:pt idx="166">
                  <c:v>124.11735598508299</c:v>
                </c:pt>
                <c:pt idx="167">
                  <c:v>123.603210681362</c:v>
                </c:pt>
                <c:pt idx="168">
                  <c:v>122.12784157562901</c:v>
                </c:pt>
                <c:pt idx="169">
                  <c:v>120.35658229169</c:v>
                </c:pt>
                <c:pt idx="170">
                  <c:v>120.35769454726299</c:v>
                </c:pt>
                <c:pt idx="171">
                  <c:v>121.073121267723</c:v>
                </c:pt>
                <c:pt idx="172">
                  <c:v>122.58578282534999</c:v>
                </c:pt>
                <c:pt idx="173">
                  <c:v>123.240055555651</c:v>
                </c:pt>
                <c:pt idx="174">
                  <c:v>124.25430972914801</c:v>
                </c:pt>
                <c:pt idx="175">
                  <c:v>125.37216428368799</c:v>
                </c:pt>
                <c:pt idx="176">
                  <c:v>126.402233345642</c:v>
                </c:pt>
                <c:pt idx="177">
                  <c:v>128.15282395862999</c:v>
                </c:pt>
                <c:pt idx="178">
                  <c:v>129.309892967911</c:v>
                </c:pt>
                <c:pt idx="179">
                  <c:v>130.30490987247501</c:v>
                </c:pt>
                <c:pt idx="180">
                  <c:v>129.030765514004</c:v>
                </c:pt>
                <c:pt idx="181">
                  <c:v>127.419489857703</c:v>
                </c:pt>
                <c:pt idx="182">
                  <c:v>127.12646595325801</c:v>
                </c:pt>
                <c:pt idx="183">
                  <c:v>129.24793720034901</c:v>
                </c:pt>
                <c:pt idx="184">
                  <c:v>131.982214400174</c:v>
                </c:pt>
                <c:pt idx="185">
                  <c:v>134.37421491963701</c:v>
                </c:pt>
                <c:pt idx="186">
                  <c:v>135.34828197474701</c:v>
                </c:pt>
                <c:pt idx="187">
                  <c:v>136.19380924053999</c:v>
                </c:pt>
                <c:pt idx="188">
                  <c:v>136.97699140613599</c:v>
                </c:pt>
                <c:pt idx="189">
                  <c:v>137.65413389201601</c:v>
                </c:pt>
                <c:pt idx="190">
                  <c:v>138.55198103081301</c:v>
                </c:pt>
                <c:pt idx="191">
                  <c:v>139.83197554978199</c:v>
                </c:pt>
                <c:pt idx="192">
                  <c:v>141.88271850453199</c:v>
                </c:pt>
                <c:pt idx="193">
                  <c:v>142.63195296370699</c:v>
                </c:pt>
                <c:pt idx="194">
                  <c:v>143.12979757916401</c:v>
                </c:pt>
                <c:pt idx="195">
                  <c:v>143.39448465181201</c:v>
                </c:pt>
                <c:pt idx="196">
                  <c:v>145.521353705607</c:v>
                </c:pt>
                <c:pt idx="197">
                  <c:v>147.75733330913499</c:v>
                </c:pt>
                <c:pt idx="198">
                  <c:v>150.28389761176899</c:v>
                </c:pt>
                <c:pt idx="199">
                  <c:v>151.68845440085801</c:v>
                </c:pt>
                <c:pt idx="200">
                  <c:v>153.094139689842</c:v>
                </c:pt>
                <c:pt idx="201">
                  <c:v>153.767565524357</c:v>
                </c:pt>
                <c:pt idx="202">
                  <c:v>155.06422391694099</c:v>
                </c:pt>
                <c:pt idx="203">
                  <c:v>155.90255696367799</c:v>
                </c:pt>
                <c:pt idx="204">
                  <c:v>157.26769616852499</c:v>
                </c:pt>
                <c:pt idx="205">
                  <c:v>157.54672721203599</c:v>
                </c:pt>
                <c:pt idx="206">
                  <c:v>158.46610998328799</c:v>
                </c:pt>
                <c:pt idx="207">
                  <c:v>159.353266666851</c:v>
                </c:pt>
                <c:pt idx="208">
                  <c:v>161.795454921816</c:v>
                </c:pt>
                <c:pt idx="209">
                  <c:v>164.154952251183</c:v>
                </c:pt>
                <c:pt idx="210">
                  <c:v>166.51441673420501</c:v>
                </c:pt>
                <c:pt idx="211">
                  <c:v>167.57038934577</c:v>
                </c:pt>
                <c:pt idx="212">
                  <c:v>167.29601744609201</c:v>
                </c:pt>
                <c:pt idx="213">
                  <c:v>165.788832947093</c:v>
                </c:pt>
                <c:pt idx="214">
                  <c:v>165.889756810504</c:v>
                </c:pt>
                <c:pt idx="215">
                  <c:v>167.69993980614501</c:v>
                </c:pt>
                <c:pt idx="216">
                  <c:v>171.50216373459199</c:v>
                </c:pt>
                <c:pt idx="217">
                  <c:v>173.04693887066199</c:v>
                </c:pt>
                <c:pt idx="218">
                  <c:v>172.808219015736</c:v>
                </c:pt>
                <c:pt idx="219">
                  <c:v>171.29356143376501</c:v>
                </c:pt>
                <c:pt idx="220">
                  <c:v>172.656814249288</c:v>
                </c:pt>
                <c:pt idx="221">
                  <c:v>175.33359864946101</c:v>
                </c:pt>
                <c:pt idx="222">
                  <c:v>179.86293305965401</c:v>
                </c:pt>
                <c:pt idx="223">
                  <c:v>182.32301956483201</c:v>
                </c:pt>
                <c:pt idx="224">
                  <c:v>183.680727721875</c:v>
                </c:pt>
                <c:pt idx="225">
                  <c:v>182.60405669700401</c:v>
                </c:pt>
                <c:pt idx="226">
                  <c:v>182.419053997758</c:v>
                </c:pt>
                <c:pt idx="227">
                  <c:v>183.552300390998</c:v>
                </c:pt>
                <c:pt idx="228">
                  <c:v>187.33171418330801</c:v>
                </c:pt>
                <c:pt idx="229">
                  <c:v>191.52849964711899</c:v>
                </c:pt>
                <c:pt idx="230">
                  <c:v>193.97497417709599</c:v>
                </c:pt>
                <c:pt idx="231">
                  <c:v>195.36861444677299</c:v>
                </c:pt>
                <c:pt idx="232">
                  <c:v>197.70596085500799</c:v>
                </c:pt>
                <c:pt idx="233">
                  <c:v>202.41956390590701</c:v>
                </c:pt>
                <c:pt idx="234">
                  <c:v>205.77506620173099</c:v>
                </c:pt>
                <c:pt idx="235">
                  <c:v>206.30509337118301</c:v>
                </c:pt>
                <c:pt idx="236">
                  <c:v>203.850675438785</c:v>
                </c:pt>
                <c:pt idx="237">
                  <c:v>202.48117143800201</c:v>
                </c:pt>
                <c:pt idx="238">
                  <c:v>203.77503450173299</c:v>
                </c:pt>
                <c:pt idx="239">
                  <c:v>206.91230400611599</c:v>
                </c:pt>
                <c:pt idx="240">
                  <c:v>210.19793037653</c:v>
                </c:pt>
                <c:pt idx="241">
                  <c:v>209.77807737511699</c:v>
                </c:pt>
                <c:pt idx="242">
                  <c:v>207.60640423913301</c:v>
                </c:pt>
                <c:pt idx="243">
                  <c:v>206.840480177703</c:v>
                </c:pt>
                <c:pt idx="244">
                  <c:v>209.02533238005401</c:v>
                </c:pt>
                <c:pt idx="245">
                  <c:v>213.63287217923701</c:v>
                </c:pt>
                <c:pt idx="246">
                  <c:v>215.82929239113199</c:v>
                </c:pt>
                <c:pt idx="247">
                  <c:v>216.79614209396499</c:v>
                </c:pt>
                <c:pt idx="248">
                  <c:v>215.51847380733699</c:v>
                </c:pt>
                <c:pt idx="249">
                  <c:v>216.47172701789199</c:v>
                </c:pt>
                <c:pt idx="250">
                  <c:v>217.91489902221301</c:v>
                </c:pt>
                <c:pt idx="251">
                  <c:v>219.697354769778</c:v>
                </c:pt>
                <c:pt idx="252">
                  <c:v>220.89909655645201</c:v>
                </c:pt>
                <c:pt idx="253">
                  <c:v>220.774035124801</c:v>
                </c:pt>
                <c:pt idx="254">
                  <c:v>221.39640686742999</c:v>
                </c:pt>
                <c:pt idx="255">
                  <c:v>222.106623819882</c:v>
                </c:pt>
                <c:pt idx="256">
                  <c:v>224.03892559564699</c:v>
                </c:pt>
                <c:pt idx="257">
                  <c:v>225.38168470181699</c:v>
                </c:pt>
                <c:pt idx="258">
                  <c:v>227.41090396989</c:v>
                </c:pt>
                <c:pt idx="259">
                  <c:v>229.33890485123399</c:v>
                </c:pt>
                <c:pt idx="260">
                  <c:v>230.306145998028</c:v>
                </c:pt>
                <c:pt idx="261">
                  <c:v>229.63467593247199</c:v>
                </c:pt>
                <c:pt idx="262">
                  <c:v>228.296333043023</c:v>
                </c:pt>
                <c:pt idx="263">
                  <c:v>229.17413918725299</c:v>
                </c:pt>
                <c:pt idx="264">
                  <c:v>232.56905636227</c:v>
                </c:pt>
                <c:pt idx="265">
                  <c:v>237.18599285029501</c:v>
                </c:pt>
                <c:pt idx="266">
                  <c:v>239.49360835041699</c:v>
                </c:pt>
                <c:pt idx="267">
                  <c:v>239.11843631040901</c:v>
                </c:pt>
                <c:pt idx="268">
                  <c:v>236.19814780996899</c:v>
                </c:pt>
                <c:pt idx="269">
                  <c:v>234.57038580730699</c:v>
                </c:pt>
                <c:pt idx="270">
                  <c:v>234.57821723722901</c:v>
                </c:pt>
                <c:pt idx="271">
                  <c:v>237.448221687607</c:v>
                </c:pt>
                <c:pt idx="272">
                  <c:v>241.33246711632</c:v>
                </c:pt>
                <c:pt idx="273">
                  <c:v>246.855511401185</c:v>
                </c:pt>
                <c:pt idx="274">
                  <c:v>250.084669957112</c:v>
                </c:pt>
                <c:pt idx="275">
                  <c:v>252.12943530783099</c:v>
                </c:pt>
                <c:pt idx="276">
                  <c:v>252.20411878874401</c:v>
                </c:pt>
                <c:pt idx="277">
                  <c:v>252.69501065758999</c:v>
                </c:pt>
                <c:pt idx="278">
                  <c:v>255.28626513652</c:v>
                </c:pt>
                <c:pt idx="279">
                  <c:v>259.10596550950697</c:v>
                </c:pt>
                <c:pt idx="280">
                  <c:v>262.23414688216002</c:v>
                </c:pt>
                <c:pt idx="281">
                  <c:v>265.45807662500999</c:v>
                </c:pt>
                <c:pt idx="282">
                  <c:v>269.29828254939503</c:v>
                </c:pt>
                <c:pt idx="283">
                  <c:v>274.53543807465797</c:v>
                </c:pt>
                <c:pt idx="284">
                  <c:v>279.165858548698</c:v>
                </c:pt>
                <c:pt idx="285">
                  <c:v>286.153144208105</c:v>
                </c:pt>
                <c:pt idx="286">
                  <c:v>291.434639595465</c:v>
                </c:pt>
                <c:pt idx="287">
                  <c:v>293.73286098190101</c:v>
                </c:pt>
                <c:pt idx="288">
                  <c:v>292.83495224198202</c:v>
                </c:pt>
                <c:pt idx="289">
                  <c:v>290.682451371593</c:v>
                </c:pt>
                <c:pt idx="290">
                  <c:v>294.94393716358098</c:v>
                </c:pt>
                <c:pt idx="291">
                  <c:v>304.10932629193701</c:v>
                </c:pt>
                <c:pt idx="292">
                  <c:v>312.35735602686998</c:v>
                </c:pt>
                <c:pt idx="293">
                  <c:v>315.79157847147701</c:v>
                </c:pt>
                <c:pt idx="294">
                  <c:v>315.30652793795798</c:v>
                </c:pt>
                <c:pt idx="295">
                  <c:v>314.90782890173801</c:v>
                </c:pt>
                <c:pt idx="296">
                  <c:v>314.37550158665402</c:v>
                </c:pt>
                <c:pt idx="297">
                  <c:v>314.54701279420499</c:v>
                </c:pt>
                <c:pt idx="298">
                  <c:v>311.64819277296698</c:v>
                </c:pt>
                <c:pt idx="299">
                  <c:v>307.72428258135801</c:v>
                </c:pt>
                <c:pt idx="300">
                  <c:v>305.93208007137503</c:v>
                </c:pt>
                <c:pt idx="301">
                  <c:v>305.13562306185401</c:v>
                </c:pt>
                <c:pt idx="302">
                  <c:v>309.21314635507599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89-4064-A631-3396B4390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01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&amp; VW'!$U$5</c:f>
              <c:strCache>
                <c:ptCount val="1"/>
                <c:pt idx="0">
                  <c:v>VW Y/Y</c:v>
                </c:pt>
              </c:strCache>
            </c:strRef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VW'!$L$42:$L$332</c:f>
              <c:numCache>
                <c:formatCode>[$-409]mmm\-yy;@</c:formatCode>
                <c:ptCount val="291"/>
                <c:pt idx="0">
                  <c:v>36191</c:v>
                </c:pt>
                <c:pt idx="1">
                  <c:v>36219</c:v>
                </c:pt>
                <c:pt idx="2">
                  <c:v>36250</c:v>
                </c:pt>
                <c:pt idx="3">
                  <c:v>36280</c:v>
                </c:pt>
                <c:pt idx="4">
                  <c:v>36311</c:v>
                </c:pt>
                <c:pt idx="5">
                  <c:v>36341</c:v>
                </c:pt>
                <c:pt idx="6">
                  <c:v>36372</c:v>
                </c:pt>
                <c:pt idx="7">
                  <c:v>36403</c:v>
                </c:pt>
                <c:pt idx="8">
                  <c:v>36433</c:v>
                </c:pt>
                <c:pt idx="9">
                  <c:v>36464</c:v>
                </c:pt>
                <c:pt idx="10">
                  <c:v>36494</c:v>
                </c:pt>
                <c:pt idx="11">
                  <c:v>36525</c:v>
                </c:pt>
                <c:pt idx="12">
                  <c:v>36556</c:v>
                </c:pt>
                <c:pt idx="13">
                  <c:v>36585</c:v>
                </c:pt>
                <c:pt idx="14">
                  <c:v>36616</c:v>
                </c:pt>
                <c:pt idx="15">
                  <c:v>36646</c:v>
                </c:pt>
                <c:pt idx="16">
                  <c:v>36677</c:v>
                </c:pt>
                <c:pt idx="17">
                  <c:v>36707</c:v>
                </c:pt>
                <c:pt idx="18">
                  <c:v>36738</c:v>
                </c:pt>
                <c:pt idx="19">
                  <c:v>36769</c:v>
                </c:pt>
                <c:pt idx="20">
                  <c:v>36799</c:v>
                </c:pt>
                <c:pt idx="21">
                  <c:v>36830</c:v>
                </c:pt>
                <c:pt idx="22">
                  <c:v>36860</c:v>
                </c:pt>
                <c:pt idx="23">
                  <c:v>36891</c:v>
                </c:pt>
                <c:pt idx="24">
                  <c:v>36922</c:v>
                </c:pt>
                <c:pt idx="25">
                  <c:v>36950</c:v>
                </c:pt>
                <c:pt idx="26">
                  <c:v>36981</c:v>
                </c:pt>
                <c:pt idx="27">
                  <c:v>37011</c:v>
                </c:pt>
                <c:pt idx="28">
                  <c:v>37042</c:v>
                </c:pt>
                <c:pt idx="29">
                  <c:v>37072</c:v>
                </c:pt>
                <c:pt idx="30">
                  <c:v>37103</c:v>
                </c:pt>
                <c:pt idx="31">
                  <c:v>37134</c:v>
                </c:pt>
                <c:pt idx="32">
                  <c:v>37164</c:v>
                </c:pt>
                <c:pt idx="33">
                  <c:v>37195</c:v>
                </c:pt>
                <c:pt idx="34">
                  <c:v>37225</c:v>
                </c:pt>
                <c:pt idx="35">
                  <c:v>37256</c:v>
                </c:pt>
                <c:pt idx="36">
                  <c:v>37287</c:v>
                </c:pt>
                <c:pt idx="37">
                  <c:v>37315</c:v>
                </c:pt>
                <c:pt idx="38">
                  <c:v>37346</c:v>
                </c:pt>
                <c:pt idx="39">
                  <c:v>37376</c:v>
                </c:pt>
                <c:pt idx="40">
                  <c:v>37407</c:v>
                </c:pt>
                <c:pt idx="41">
                  <c:v>37437</c:v>
                </c:pt>
                <c:pt idx="42">
                  <c:v>37468</c:v>
                </c:pt>
                <c:pt idx="43">
                  <c:v>37499</c:v>
                </c:pt>
                <c:pt idx="44">
                  <c:v>37529</c:v>
                </c:pt>
                <c:pt idx="45">
                  <c:v>37560</c:v>
                </c:pt>
                <c:pt idx="46">
                  <c:v>37590</c:v>
                </c:pt>
                <c:pt idx="47">
                  <c:v>37621</c:v>
                </c:pt>
                <c:pt idx="48">
                  <c:v>37652</c:v>
                </c:pt>
                <c:pt idx="49">
                  <c:v>37680</c:v>
                </c:pt>
                <c:pt idx="50">
                  <c:v>37711</c:v>
                </c:pt>
                <c:pt idx="51">
                  <c:v>37741</c:v>
                </c:pt>
                <c:pt idx="52">
                  <c:v>37772</c:v>
                </c:pt>
                <c:pt idx="53">
                  <c:v>37802</c:v>
                </c:pt>
                <c:pt idx="54">
                  <c:v>37833</c:v>
                </c:pt>
                <c:pt idx="55">
                  <c:v>37864</c:v>
                </c:pt>
                <c:pt idx="56">
                  <c:v>37894</c:v>
                </c:pt>
                <c:pt idx="57">
                  <c:v>37925</c:v>
                </c:pt>
                <c:pt idx="58">
                  <c:v>37955</c:v>
                </c:pt>
                <c:pt idx="59">
                  <c:v>37986</c:v>
                </c:pt>
                <c:pt idx="60">
                  <c:v>38017</c:v>
                </c:pt>
                <c:pt idx="61">
                  <c:v>38046</c:v>
                </c:pt>
                <c:pt idx="62">
                  <c:v>38077</c:v>
                </c:pt>
                <c:pt idx="63">
                  <c:v>38107</c:v>
                </c:pt>
                <c:pt idx="64">
                  <c:v>38138</c:v>
                </c:pt>
                <c:pt idx="65">
                  <c:v>38168</c:v>
                </c:pt>
                <c:pt idx="66">
                  <c:v>38199</c:v>
                </c:pt>
                <c:pt idx="67">
                  <c:v>38230</c:v>
                </c:pt>
                <c:pt idx="68">
                  <c:v>38260</c:v>
                </c:pt>
                <c:pt idx="69">
                  <c:v>38291</c:v>
                </c:pt>
                <c:pt idx="70">
                  <c:v>38321</c:v>
                </c:pt>
                <c:pt idx="71">
                  <c:v>38352</c:v>
                </c:pt>
                <c:pt idx="72">
                  <c:v>38383</c:v>
                </c:pt>
                <c:pt idx="73">
                  <c:v>38411</c:v>
                </c:pt>
                <c:pt idx="74">
                  <c:v>38442</c:v>
                </c:pt>
                <c:pt idx="75">
                  <c:v>38472</c:v>
                </c:pt>
                <c:pt idx="76">
                  <c:v>38503</c:v>
                </c:pt>
                <c:pt idx="77">
                  <c:v>38533</c:v>
                </c:pt>
                <c:pt idx="78">
                  <c:v>38564</c:v>
                </c:pt>
                <c:pt idx="79">
                  <c:v>38595</c:v>
                </c:pt>
                <c:pt idx="80">
                  <c:v>38625</c:v>
                </c:pt>
                <c:pt idx="81">
                  <c:v>38656</c:v>
                </c:pt>
                <c:pt idx="82">
                  <c:v>38686</c:v>
                </c:pt>
                <c:pt idx="83">
                  <c:v>38717</c:v>
                </c:pt>
                <c:pt idx="84">
                  <c:v>38748</c:v>
                </c:pt>
                <c:pt idx="85">
                  <c:v>38776</c:v>
                </c:pt>
                <c:pt idx="86">
                  <c:v>38807</c:v>
                </c:pt>
                <c:pt idx="87">
                  <c:v>38837</c:v>
                </c:pt>
                <c:pt idx="88">
                  <c:v>38868</c:v>
                </c:pt>
                <c:pt idx="89">
                  <c:v>38898</c:v>
                </c:pt>
                <c:pt idx="90">
                  <c:v>38929</c:v>
                </c:pt>
                <c:pt idx="91">
                  <c:v>38960</c:v>
                </c:pt>
                <c:pt idx="92">
                  <c:v>38990</c:v>
                </c:pt>
                <c:pt idx="93">
                  <c:v>39021</c:v>
                </c:pt>
                <c:pt idx="94">
                  <c:v>39051</c:v>
                </c:pt>
                <c:pt idx="95">
                  <c:v>39082</c:v>
                </c:pt>
                <c:pt idx="96">
                  <c:v>39113</c:v>
                </c:pt>
                <c:pt idx="97">
                  <c:v>39141</c:v>
                </c:pt>
                <c:pt idx="98">
                  <c:v>39172</c:v>
                </c:pt>
                <c:pt idx="99">
                  <c:v>39202</c:v>
                </c:pt>
                <c:pt idx="100">
                  <c:v>39233</c:v>
                </c:pt>
                <c:pt idx="101">
                  <c:v>39263</c:v>
                </c:pt>
                <c:pt idx="102">
                  <c:v>39294</c:v>
                </c:pt>
                <c:pt idx="103">
                  <c:v>39325</c:v>
                </c:pt>
                <c:pt idx="104">
                  <c:v>39355</c:v>
                </c:pt>
                <c:pt idx="105">
                  <c:v>39386</c:v>
                </c:pt>
                <c:pt idx="106">
                  <c:v>39416</c:v>
                </c:pt>
                <c:pt idx="107">
                  <c:v>39447</c:v>
                </c:pt>
                <c:pt idx="108">
                  <c:v>39478</c:v>
                </c:pt>
                <c:pt idx="109">
                  <c:v>39507</c:v>
                </c:pt>
                <c:pt idx="110">
                  <c:v>39538</c:v>
                </c:pt>
                <c:pt idx="111">
                  <c:v>39568</c:v>
                </c:pt>
                <c:pt idx="112">
                  <c:v>39599</c:v>
                </c:pt>
                <c:pt idx="113">
                  <c:v>39629</c:v>
                </c:pt>
                <c:pt idx="114">
                  <c:v>39660</c:v>
                </c:pt>
                <c:pt idx="115">
                  <c:v>39691</c:v>
                </c:pt>
                <c:pt idx="116">
                  <c:v>39721</c:v>
                </c:pt>
                <c:pt idx="117">
                  <c:v>39752</c:v>
                </c:pt>
                <c:pt idx="118">
                  <c:v>39782</c:v>
                </c:pt>
                <c:pt idx="119">
                  <c:v>39813</c:v>
                </c:pt>
                <c:pt idx="120">
                  <c:v>39844</c:v>
                </c:pt>
                <c:pt idx="121">
                  <c:v>39872</c:v>
                </c:pt>
                <c:pt idx="122">
                  <c:v>39903</c:v>
                </c:pt>
                <c:pt idx="123">
                  <c:v>39933</c:v>
                </c:pt>
                <c:pt idx="124">
                  <c:v>39964</c:v>
                </c:pt>
                <c:pt idx="125">
                  <c:v>39994</c:v>
                </c:pt>
                <c:pt idx="126">
                  <c:v>40025</c:v>
                </c:pt>
                <c:pt idx="127">
                  <c:v>40056</c:v>
                </c:pt>
                <c:pt idx="128">
                  <c:v>40086</c:v>
                </c:pt>
                <c:pt idx="129">
                  <c:v>40117</c:v>
                </c:pt>
                <c:pt idx="130">
                  <c:v>40147</c:v>
                </c:pt>
                <c:pt idx="131">
                  <c:v>40178</c:v>
                </c:pt>
                <c:pt idx="132">
                  <c:v>40209</c:v>
                </c:pt>
                <c:pt idx="133">
                  <c:v>40237</c:v>
                </c:pt>
                <c:pt idx="134">
                  <c:v>40268</c:v>
                </c:pt>
                <c:pt idx="135">
                  <c:v>40298</c:v>
                </c:pt>
                <c:pt idx="136">
                  <c:v>40329</c:v>
                </c:pt>
                <c:pt idx="137">
                  <c:v>40359</c:v>
                </c:pt>
                <c:pt idx="138">
                  <c:v>40390</c:v>
                </c:pt>
                <c:pt idx="139">
                  <c:v>40421</c:v>
                </c:pt>
                <c:pt idx="140">
                  <c:v>40451</c:v>
                </c:pt>
                <c:pt idx="141">
                  <c:v>40482</c:v>
                </c:pt>
                <c:pt idx="142">
                  <c:v>40512</c:v>
                </c:pt>
                <c:pt idx="143">
                  <c:v>40543</c:v>
                </c:pt>
                <c:pt idx="144">
                  <c:v>40574</c:v>
                </c:pt>
                <c:pt idx="145">
                  <c:v>40602</c:v>
                </c:pt>
                <c:pt idx="146">
                  <c:v>40633</c:v>
                </c:pt>
                <c:pt idx="147">
                  <c:v>40663</c:v>
                </c:pt>
                <c:pt idx="148">
                  <c:v>40694</c:v>
                </c:pt>
                <c:pt idx="149">
                  <c:v>40724</c:v>
                </c:pt>
                <c:pt idx="150">
                  <c:v>40755</c:v>
                </c:pt>
                <c:pt idx="151">
                  <c:v>40786</c:v>
                </c:pt>
                <c:pt idx="152">
                  <c:v>40816</c:v>
                </c:pt>
                <c:pt idx="153">
                  <c:v>40847</c:v>
                </c:pt>
                <c:pt idx="154">
                  <c:v>40877</c:v>
                </c:pt>
                <c:pt idx="155">
                  <c:v>40908</c:v>
                </c:pt>
                <c:pt idx="156">
                  <c:v>40939</c:v>
                </c:pt>
                <c:pt idx="157">
                  <c:v>40968</c:v>
                </c:pt>
                <c:pt idx="158">
                  <c:v>40999</c:v>
                </c:pt>
                <c:pt idx="159">
                  <c:v>41029</c:v>
                </c:pt>
                <c:pt idx="160">
                  <c:v>41060</c:v>
                </c:pt>
                <c:pt idx="161">
                  <c:v>41090</c:v>
                </c:pt>
                <c:pt idx="162">
                  <c:v>41121</c:v>
                </c:pt>
                <c:pt idx="163">
                  <c:v>41152</c:v>
                </c:pt>
                <c:pt idx="164">
                  <c:v>41182</c:v>
                </c:pt>
                <c:pt idx="165">
                  <c:v>41213</c:v>
                </c:pt>
                <c:pt idx="166">
                  <c:v>41243</c:v>
                </c:pt>
                <c:pt idx="167">
                  <c:v>41274</c:v>
                </c:pt>
                <c:pt idx="168">
                  <c:v>41305</c:v>
                </c:pt>
                <c:pt idx="169">
                  <c:v>41333</c:v>
                </c:pt>
                <c:pt idx="170">
                  <c:v>41364</c:v>
                </c:pt>
                <c:pt idx="171">
                  <c:v>41394</c:v>
                </c:pt>
                <c:pt idx="172">
                  <c:v>41425</c:v>
                </c:pt>
                <c:pt idx="173">
                  <c:v>41455</c:v>
                </c:pt>
                <c:pt idx="174">
                  <c:v>41486</c:v>
                </c:pt>
                <c:pt idx="175">
                  <c:v>41517</c:v>
                </c:pt>
                <c:pt idx="176">
                  <c:v>41547</c:v>
                </c:pt>
                <c:pt idx="177">
                  <c:v>41578</c:v>
                </c:pt>
                <c:pt idx="178">
                  <c:v>41608</c:v>
                </c:pt>
                <c:pt idx="179">
                  <c:v>41639</c:v>
                </c:pt>
                <c:pt idx="180">
                  <c:v>41670</c:v>
                </c:pt>
                <c:pt idx="181">
                  <c:v>41698</c:v>
                </c:pt>
                <c:pt idx="182">
                  <c:v>41729</c:v>
                </c:pt>
                <c:pt idx="183">
                  <c:v>41759</c:v>
                </c:pt>
                <c:pt idx="184">
                  <c:v>41790</c:v>
                </c:pt>
                <c:pt idx="185">
                  <c:v>41820</c:v>
                </c:pt>
                <c:pt idx="186">
                  <c:v>41851</c:v>
                </c:pt>
                <c:pt idx="187">
                  <c:v>41882</c:v>
                </c:pt>
                <c:pt idx="188">
                  <c:v>41912</c:v>
                </c:pt>
                <c:pt idx="189">
                  <c:v>41943</c:v>
                </c:pt>
                <c:pt idx="190">
                  <c:v>41973</c:v>
                </c:pt>
                <c:pt idx="191">
                  <c:v>42004</c:v>
                </c:pt>
                <c:pt idx="192">
                  <c:v>42035</c:v>
                </c:pt>
                <c:pt idx="193">
                  <c:v>42063</c:v>
                </c:pt>
                <c:pt idx="194">
                  <c:v>42094</c:v>
                </c:pt>
                <c:pt idx="195">
                  <c:v>42124</c:v>
                </c:pt>
                <c:pt idx="196">
                  <c:v>42155</c:v>
                </c:pt>
                <c:pt idx="197">
                  <c:v>42185</c:v>
                </c:pt>
                <c:pt idx="198">
                  <c:v>42216</c:v>
                </c:pt>
                <c:pt idx="199">
                  <c:v>42247</c:v>
                </c:pt>
                <c:pt idx="200">
                  <c:v>42277</c:v>
                </c:pt>
                <c:pt idx="201">
                  <c:v>42308</c:v>
                </c:pt>
                <c:pt idx="202">
                  <c:v>42338</c:v>
                </c:pt>
                <c:pt idx="203">
                  <c:v>42369</c:v>
                </c:pt>
                <c:pt idx="204">
                  <c:v>42400</c:v>
                </c:pt>
                <c:pt idx="205">
                  <c:v>42429</c:v>
                </c:pt>
                <c:pt idx="206">
                  <c:v>42460</c:v>
                </c:pt>
                <c:pt idx="207">
                  <c:v>42490</c:v>
                </c:pt>
                <c:pt idx="208">
                  <c:v>42521</c:v>
                </c:pt>
                <c:pt idx="209">
                  <c:v>42551</c:v>
                </c:pt>
                <c:pt idx="210">
                  <c:v>42582</c:v>
                </c:pt>
                <c:pt idx="211">
                  <c:v>42613</c:v>
                </c:pt>
                <c:pt idx="212">
                  <c:v>42643</c:v>
                </c:pt>
                <c:pt idx="213">
                  <c:v>42674</c:v>
                </c:pt>
                <c:pt idx="214">
                  <c:v>42704</c:v>
                </c:pt>
                <c:pt idx="215">
                  <c:v>42735</c:v>
                </c:pt>
                <c:pt idx="216">
                  <c:v>42766</c:v>
                </c:pt>
                <c:pt idx="217">
                  <c:v>42794</c:v>
                </c:pt>
                <c:pt idx="218">
                  <c:v>42825</c:v>
                </c:pt>
                <c:pt idx="219">
                  <c:v>42855</c:v>
                </c:pt>
                <c:pt idx="220">
                  <c:v>42886</c:v>
                </c:pt>
                <c:pt idx="221">
                  <c:v>42916</c:v>
                </c:pt>
                <c:pt idx="222">
                  <c:v>42947</c:v>
                </c:pt>
                <c:pt idx="223">
                  <c:v>42978</c:v>
                </c:pt>
                <c:pt idx="224">
                  <c:v>43008</c:v>
                </c:pt>
                <c:pt idx="225">
                  <c:v>43039</c:v>
                </c:pt>
                <c:pt idx="226">
                  <c:v>43069</c:v>
                </c:pt>
                <c:pt idx="227">
                  <c:v>43100</c:v>
                </c:pt>
                <c:pt idx="228">
                  <c:v>43131</c:v>
                </c:pt>
                <c:pt idx="229">
                  <c:v>43159</c:v>
                </c:pt>
                <c:pt idx="230">
                  <c:v>43190</c:v>
                </c:pt>
                <c:pt idx="231">
                  <c:v>43220</c:v>
                </c:pt>
                <c:pt idx="232">
                  <c:v>43251</c:v>
                </c:pt>
                <c:pt idx="233">
                  <c:v>43281</c:v>
                </c:pt>
                <c:pt idx="234">
                  <c:v>43312</c:v>
                </c:pt>
                <c:pt idx="235">
                  <c:v>43343</c:v>
                </c:pt>
                <c:pt idx="236">
                  <c:v>43373</c:v>
                </c:pt>
                <c:pt idx="237">
                  <c:v>43404</c:v>
                </c:pt>
                <c:pt idx="238">
                  <c:v>43434</c:v>
                </c:pt>
                <c:pt idx="239">
                  <c:v>43465</c:v>
                </c:pt>
                <c:pt idx="240">
                  <c:v>43496</c:v>
                </c:pt>
                <c:pt idx="241">
                  <c:v>43524</c:v>
                </c:pt>
                <c:pt idx="242">
                  <c:v>43555</c:v>
                </c:pt>
                <c:pt idx="243">
                  <c:v>43585</c:v>
                </c:pt>
                <c:pt idx="244">
                  <c:v>43616</c:v>
                </c:pt>
                <c:pt idx="245">
                  <c:v>43646</c:v>
                </c:pt>
                <c:pt idx="246">
                  <c:v>43677</c:v>
                </c:pt>
                <c:pt idx="247">
                  <c:v>43708</c:v>
                </c:pt>
                <c:pt idx="248">
                  <c:v>43738</c:v>
                </c:pt>
                <c:pt idx="249">
                  <c:v>43768</c:v>
                </c:pt>
                <c:pt idx="250">
                  <c:v>43799</c:v>
                </c:pt>
                <c:pt idx="251">
                  <c:v>43829</c:v>
                </c:pt>
                <c:pt idx="252">
                  <c:v>43861</c:v>
                </c:pt>
                <c:pt idx="253">
                  <c:v>43890</c:v>
                </c:pt>
                <c:pt idx="254">
                  <c:v>43921</c:v>
                </c:pt>
                <c:pt idx="255">
                  <c:v>43951</c:v>
                </c:pt>
                <c:pt idx="256">
                  <c:v>43982</c:v>
                </c:pt>
                <c:pt idx="257">
                  <c:v>44012</c:v>
                </c:pt>
                <c:pt idx="258">
                  <c:v>44043</c:v>
                </c:pt>
                <c:pt idx="259">
                  <c:v>44074</c:v>
                </c:pt>
                <c:pt idx="260">
                  <c:v>44104</c:v>
                </c:pt>
                <c:pt idx="261">
                  <c:v>44135</c:v>
                </c:pt>
                <c:pt idx="262">
                  <c:v>44165</c:v>
                </c:pt>
                <c:pt idx="263">
                  <c:v>44196</c:v>
                </c:pt>
                <c:pt idx="264">
                  <c:v>44227</c:v>
                </c:pt>
                <c:pt idx="265">
                  <c:v>44255</c:v>
                </c:pt>
                <c:pt idx="266">
                  <c:v>44286</c:v>
                </c:pt>
                <c:pt idx="267">
                  <c:v>44316</c:v>
                </c:pt>
                <c:pt idx="268">
                  <c:v>44347</c:v>
                </c:pt>
                <c:pt idx="269">
                  <c:v>44377</c:v>
                </c:pt>
                <c:pt idx="270">
                  <c:v>44408</c:v>
                </c:pt>
                <c:pt idx="271">
                  <c:v>44439</c:v>
                </c:pt>
                <c:pt idx="272">
                  <c:v>44469</c:v>
                </c:pt>
                <c:pt idx="273">
                  <c:v>44500</c:v>
                </c:pt>
                <c:pt idx="274">
                  <c:v>44530</c:v>
                </c:pt>
                <c:pt idx="275">
                  <c:v>44561</c:v>
                </c:pt>
                <c:pt idx="276">
                  <c:v>44592</c:v>
                </c:pt>
                <c:pt idx="277">
                  <c:v>44620</c:v>
                </c:pt>
                <c:pt idx="278">
                  <c:v>44651</c:v>
                </c:pt>
                <c:pt idx="279">
                  <c:v>44681</c:v>
                </c:pt>
                <c:pt idx="280">
                  <c:v>44712</c:v>
                </c:pt>
                <c:pt idx="281">
                  <c:v>44742</c:v>
                </c:pt>
                <c:pt idx="282">
                  <c:v>44773</c:v>
                </c:pt>
                <c:pt idx="283">
                  <c:v>44804</c:v>
                </c:pt>
                <c:pt idx="284">
                  <c:v>44834</c:v>
                </c:pt>
                <c:pt idx="285">
                  <c:v>44865</c:v>
                </c:pt>
                <c:pt idx="286">
                  <c:v>44895</c:v>
                </c:pt>
                <c:pt idx="287">
                  <c:v>44926</c:v>
                </c:pt>
                <c:pt idx="288">
                  <c:v>44957</c:v>
                </c:pt>
                <c:pt idx="289">
                  <c:v>44985</c:v>
                </c:pt>
                <c:pt idx="290">
                  <c:v>45016</c:v>
                </c:pt>
              </c:numCache>
            </c:numRef>
          </c:xVal>
          <c:yVal>
            <c:numRef>
              <c:f>'U.S. EW &amp; VW'!$U$42:$U$332</c:f>
              <c:numCache>
                <c:formatCode>0.0%</c:formatCode>
                <c:ptCount val="291"/>
                <c:pt idx="0">
                  <c:v>4.0132804939667643E-2</c:v>
                </c:pt>
                <c:pt idx="1">
                  <c:v>3.3982290263162351E-2</c:v>
                </c:pt>
                <c:pt idx="2">
                  <c:v>3.0136333461665332E-2</c:v>
                </c:pt>
                <c:pt idx="3">
                  <c:v>3.6277283685888007E-2</c:v>
                </c:pt>
                <c:pt idx="4">
                  <c:v>2.1329378100914065E-2</c:v>
                </c:pt>
                <c:pt idx="5">
                  <c:v>1.0904545576902347E-2</c:v>
                </c:pt>
                <c:pt idx="6">
                  <c:v>1.9559784415779546E-2</c:v>
                </c:pt>
                <c:pt idx="7">
                  <c:v>3.7327769973226399E-2</c:v>
                </c:pt>
                <c:pt idx="8">
                  <c:v>5.1245779499260236E-2</c:v>
                </c:pt>
                <c:pt idx="9">
                  <c:v>5.1887999919519867E-2</c:v>
                </c:pt>
                <c:pt idx="10">
                  <c:v>4.7429734228484177E-2</c:v>
                </c:pt>
                <c:pt idx="11">
                  <c:v>4.5911117577334792E-2</c:v>
                </c:pt>
                <c:pt idx="12">
                  <c:v>5.0562306535113732E-2</c:v>
                </c:pt>
                <c:pt idx="13">
                  <c:v>4.4873817803220195E-2</c:v>
                </c:pt>
                <c:pt idx="14">
                  <c:v>4.6896686892233808E-2</c:v>
                </c:pt>
                <c:pt idx="15">
                  <c:v>4.7963121586647839E-2</c:v>
                </c:pt>
                <c:pt idx="16">
                  <c:v>8.0511876439779861E-2</c:v>
                </c:pt>
                <c:pt idx="17">
                  <c:v>0.10130028929912971</c:v>
                </c:pt>
                <c:pt idx="18">
                  <c:v>0.10991229483030529</c:v>
                </c:pt>
                <c:pt idx="19">
                  <c:v>9.2427487686544962E-2</c:v>
                </c:pt>
                <c:pt idx="20">
                  <c:v>8.4548071137340086E-2</c:v>
                </c:pt>
                <c:pt idx="21">
                  <c:v>8.2333926115932377E-2</c:v>
                </c:pt>
                <c:pt idx="22">
                  <c:v>9.1422212417066273E-2</c:v>
                </c:pt>
                <c:pt idx="23">
                  <c:v>9.7090788620480595E-2</c:v>
                </c:pt>
                <c:pt idx="24">
                  <c:v>9.6752647857283325E-2</c:v>
                </c:pt>
                <c:pt idx="25">
                  <c:v>0.11686351654662008</c:v>
                </c:pt>
                <c:pt idx="26">
                  <c:v>0.13014346008078426</c:v>
                </c:pt>
                <c:pt idx="27">
                  <c:v>0.13975418147667407</c:v>
                </c:pt>
                <c:pt idx="28">
                  <c:v>0.10837413546214569</c:v>
                </c:pt>
                <c:pt idx="29">
                  <c:v>7.7393754165123507E-2</c:v>
                </c:pt>
                <c:pt idx="30">
                  <c:v>6.0066060188596504E-2</c:v>
                </c:pt>
                <c:pt idx="31">
                  <c:v>4.7030690536087327E-2</c:v>
                </c:pt>
                <c:pt idx="32">
                  <c:v>3.3216475551802294E-2</c:v>
                </c:pt>
                <c:pt idx="33">
                  <c:v>6.0731855233642218E-3</c:v>
                </c:pt>
                <c:pt idx="34">
                  <c:v>-1.091080433835645E-2</c:v>
                </c:pt>
                <c:pt idx="35">
                  <c:v>-2.2673755829907938E-2</c:v>
                </c:pt>
                <c:pt idx="36">
                  <c:v>-1.4670057708505935E-2</c:v>
                </c:pt>
                <c:pt idx="37">
                  <c:v>-9.388568844308498E-4</c:v>
                </c:pt>
                <c:pt idx="38">
                  <c:v>1.2735981886446979E-2</c:v>
                </c:pt>
                <c:pt idx="39">
                  <c:v>1.7895935513677408E-2</c:v>
                </c:pt>
                <c:pt idx="40">
                  <c:v>1.4716324738480502E-2</c:v>
                </c:pt>
                <c:pt idx="41">
                  <c:v>1.1961545962198006E-2</c:v>
                </c:pt>
                <c:pt idx="42">
                  <c:v>3.8187175979240706E-3</c:v>
                </c:pt>
                <c:pt idx="43">
                  <c:v>5.5026009272483023E-3</c:v>
                </c:pt>
                <c:pt idx="44">
                  <c:v>8.577076324185251E-3</c:v>
                </c:pt>
                <c:pt idx="45">
                  <c:v>2.9583518942617903E-2</c:v>
                </c:pt>
                <c:pt idx="46">
                  <c:v>5.5376384163929426E-2</c:v>
                </c:pt>
                <c:pt idx="47">
                  <c:v>8.7498846854709988E-2</c:v>
                </c:pt>
                <c:pt idx="48">
                  <c:v>0.10058941018999334</c:v>
                </c:pt>
                <c:pt idx="49">
                  <c:v>9.5899409442963046E-2</c:v>
                </c:pt>
                <c:pt idx="50">
                  <c:v>8.4641270767077614E-2</c:v>
                </c:pt>
                <c:pt idx="51">
                  <c:v>7.5352007643121111E-2</c:v>
                </c:pt>
                <c:pt idx="52">
                  <c:v>8.1032040446137543E-2</c:v>
                </c:pt>
                <c:pt idx="53">
                  <c:v>8.2753602150643868E-2</c:v>
                </c:pt>
                <c:pt idx="54">
                  <c:v>8.7859822499373408E-2</c:v>
                </c:pt>
                <c:pt idx="55">
                  <c:v>7.1467634998620966E-2</c:v>
                </c:pt>
                <c:pt idx="56">
                  <c:v>5.8295481269178273E-2</c:v>
                </c:pt>
                <c:pt idx="57">
                  <c:v>4.6094147245373751E-2</c:v>
                </c:pt>
                <c:pt idx="58">
                  <c:v>3.6392850188776027E-2</c:v>
                </c:pt>
                <c:pt idx="59">
                  <c:v>2.7674156416711559E-2</c:v>
                </c:pt>
                <c:pt idx="60">
                  <c:v>1.1823382410449224E-2</c:v>
                </c:pt>
                <c:pt idx="61">
                  <c:v>2.83791151768229E-2</c:v>
                </c:pt>
                <c:pt idx="62">
                  <c:v>4.1266266152553799E-2</c:v>
                </c:pt>
                <c:pt idx="63">
                  <c:v>7.0603491394239715E-2</c:v>
                </c:pt>
                <c:pt idx="64">
                  <c:v>7.2114610549076863E-2</c:v>
                </c:pt>
                <c:pt idx="65">
                  <c:v>9.1790461718992189E-2</c:v>
                </c:pt>
                <c:pt idx="66">
                  <c:v>0.11083343928160483</c:v>
                </c:pt>
                <c:pt idx="67">
                  <c:v>0.15268580611530203</c:v>
                </c:pt>
                <c:pt idx="68">
                  <c:v>0.18308561899110187</c:v>
                </c:pt>
                <c:pt idx="69">
                  <c:v>0.19736032023663275</c:v>
                </c:pt>
                <c:pt idx="70">
                  <c:v>0.18640031355867759</c:v>
                </c:pt>
                <c:pt idx="71">
                  <c:v>0.1656516670443493</c:v>
                </c:pt>
                <c:pt idx="72">
                  <c:v>0.15655009529924735</c:v>
                </c:pt>
                <c:pt idx="73">
                  <c:v>0.15183967878148863</c:v>
                </c:pt>
                <c:pt idx="74">
                  <c:v>0.15696797625515724</c:v>
                </c:pt>
                <c:pt idx="75">
                  <c:v>0.14961978224885697</c:v>
                </c:pt>
                <c:pt idx="76">
                  <c:v>0.14328600788823076</c:v>
                </c:pt>
                <c:pt idx="77">
                  <c:v>0.12837782395650477</c:v>
                </c:pt>
                <c:pt idx="78">
                  <c:v>0.11944763714569651</c:v>
                </c:pt>
                <c:pt idx="79">
                  <c:v>0.1136023753637283</c:v>
                </c:pt>
                <c:pt idx="80">
                  <c:v>0.11786410952241599</c:v>
                </c:pt>
                <c:pt idx="81">
                  <c:v>0.13202326943950804</c:v>
                </c:pt>
                <c:pt idx="82">
                  <c:v>0.15174467138542092</c:v>
                </c:pt>
                <c:pt idx="83">
                  <c:v>0.16282927655955315</c:v>
                </c:pt>
                <c:pt idx="84">
                  <c:v>0.16304698317239308</c:v>
                </c:pt>
                <c:pt idx="85">
                  <c:v>0.1447204644042912</c:v>
                </c:pt>
                <c:pt idx="86">
                  <c:v>0.13794167194359841</c:v>
                </c:pt>
                <c:pt idx="87">
                  <c:v>0.13497375325185068</c:v>
                </c:pt>
                <c:pt idx="88">
                  <c:v>0.14191139279894749</c:v>
                </c:pt>
                <c:pt idx="89">
                  <c:v>0.13846084011732951</c:v>
                </c:pt>
                <c:pt idx="90">
                  <c:v>0.13198398155657887</c:v>
                </c:pt>
                <c:pt idx="91">
                  <c:v>0.12005435729218661</c:v>
                </c:pt>
                <c:pt idx="92">
                  <c:v>9.9399280328604123E-2</c:v>
                </c:pt>
                <c:pt idx="93">
                  <c:v>8.8014862994209464E-2</c:v>
                </c:pt>
                <c:pt idx="94">
                  <c:v>8.5428698601500486E-2</c:v>
                </c:pt>
                <c:pt idx="95">
                  <c:v>0.10431642930164164</c:v>
                </c:pt>
                <c:pt idx="96">
                  <c:v>0.10723862494773639</c:v>
                </c:pt>
                <c:pt idx="97">
                  <c:v>0.1075272985842739</c:v>
                </c:pt>
                <c:pt idx="98">
                  <c:v>9.2191196484260773E-2</c:v>
                </c:pt>
                <c:pt idx="99">
                  <c:v>9.2288500572954568E-2</c:v>
                </c:pt>
                <c:pt idx="100">
                  <c:v>9.5607023730435392E-2</c:v>
                </c:pt>
                <c:pt idx="101">
                  <c:v>0.10282362702011261</c:v>
                </c:pt>
                <c:pt idx="102">
                  <c:v>0.10143558346498516</c:v>
                </c:pt>
                <c:pt idx="103">
                  <c:v>9.4538591446793108E-2</c:v>
                </c:pt>
                <c:pt idx="104">
                  <c:v>9.4563562260094436E-2</c:v>
                </c:pt>
                <c:pt idx="105">
                  <c:v>7.8534045864241842E-2</c:v>
                </c:pt>
                <c:pt idx="106">
                  <c:v>6.6844042359654132E-2</c:v>
                </c:pt>
                <c:pt idx="107">
                  <c:v>3.6872637466117686E-2</c:v>
                </c:pt>
                <c:pt idx="108">
                  <c:v>2.8086319294156281E-2</c:v>
                </c:pt>
                <c:pt idx="109">
                  <c:v>-7.9892970326334023E-3</c:v>
                </c:pt>
                <c:pt idx="110">
                  <c:v>-3.0672190948012101E-2</c:v>
                </c:pt>
                <c:pt idx="111">
                  <c:v>-6.7293360498411836E-2</c:v>
                </c:pt>
                <c:pt idx="112">
                  <c:v>-6.4575041949761824E-2</c:v>
                </c:pt>
                <c:pt idx="113">
                  <c:v>-6.1814904369604573E-2</c:v>
                </c:pt>
                <c:pt idx="114">
                  <c:v>-5.2242535442532767E-2</c:v>
                </c:pt>
                <c:pt idx="115">
                  <c:v>-6.8103644517390038E-2</c:v>
                </c:pt>
                <c:pt idx="116">
                  <c:v>-8.2423328978153299E-2</c:v>
                </c:pt>
                <c:pt idx="117">
                  <c:v>-9.3058523760237932E-2</c:v>
                </c:pt>
                <c:pt idx="118">
                  <c:v>-0.10907888068176963</c:v>
                </c:pt>
                <c:pt idx="119">
                  <c:v>-0.12671576542141294</c:v>
                </c:pt>
                <c:pt idx="120">
                  <c:v>-0.13877935918893769</c:v>
                </c:pt>
                <c:pt idx="121">
                  <c:v>-0.11968768018645515</c:v>
                </c:pt>
                <c:pt idx="122">
                  <c:v>-0.11654456429567395</c:v>
                </c:pt>
                <c:pt idx="123">
                  <c:v>-0.12639236391257336</c:v>
                </c:pt>
                <c:pt idx="124">
                  <c:v>-0.19648277662379232</c:v>
                </c:pt>
                <c:pt idx="125">
                  <c:v>-0.25006644671308043</c:v>
                </c:pt>
                <c:pt idx="126">
                  <c:v>-0.29599829207642636</c:v>
                </c:pt>
                <c:pt idx="127">
                  <c:v>-0.28169660017290432</c:v>
                </c:pt>
                <c:pt idx="128">
                  <c:v>-0.26971162165106832</c:v>
                </c:pt>
                <c:pt idx="129">
                  <c:v>-0.25902617006246531</c:v>
                </c:pt>
                <c:pt idx="130">
                  <c:v>-0.2664874656210735</c:v>
                </c:pt>
                <c:pt idx="131">
                  <c:v>-0.26363785528813577</c:v>
                </c:pt>
                <c:pt idx="132">
                  <c:v>-0.25478062245800182</c:v>
                </c:pt>
                <c:pt idx="133">
                  <c:v>-0.24096680677086801</c:v>
                </c:pt>
                <c:pt idx="134">
                  <c:v>-0.20829214747309355</c:v>
                </c:pt>
                <c:pt idx="135">
                  <c:v>-0.1541153900092519</c:v>
                </c:pt>
                <c:pt idx="136">
                  <c:v>-7.2368829881168106E-2</c:v>
                </c:pt>
                <c:pt idx="137">
                  <c:v>-1.0222184020728498E-2</c:v>
                </c:pt>
                <c:pt idx="138">
                  <c:v>3.5618304174675375E-2</c:v>
                </c:pt>
                <c:pt idx="139">
                  <c:v>4.3053949308286654E-2</c:v>
                </c:pt>
                <c:pt idx="140">
                  <c:v>5.9940065174449053E-2</c:v>
                </c:pt>
                <c:pt idx="141">
                  <c:v>8.2162018126709535E-2</c:v>
                </c:pt>
                <c:pt idx="142">
                  <c:v>0.11152706894370401</c:v>
                </c:pt>
                <c:pt idx="143">
                  <c:v>0.14184831268715636</c:v>
                </c:pt>
                <c:pt idx="144">
                  <c:v>0.16299883336818222</c:v>
                </c:pt>
                <c:pt idx="145">
                  <c:v>0.16473227808057755</c:v>
                </c:pt>
                <c:pt idx="146">
                  <c:v>0.13713160246347256</c:v>
                </c:pt>
                <c:pt idx="147">
                  <c:v>9.384661980656972E-2</c:v>
                </c:pt>
                <c:pt idx="148">
                  <c:v>6.7306074678831873E-2</c:v>
                </c:pt>
                <c:pt idx="149">
                  <c:v>5.8923918456886826E-2</c:v>
                </c:pt>
                <c:pt idx="150">
                  <c:v>5.884314220121456E-2</c:v>
                </c:pt>
                <c:pt idx="151">
                  <c:v>5.1382345767263526E-2</c:v>
                </c:pt>
                <c:pt idx="152">
                  <c:v>4.8612048631897942E-2</c:v>
                </c:pt>
                <c:pt idx="153">
                  <c:v>5.1327910498630613E-2</c:v>
                </c:pt>
                <c:pt idx="154">
                  <c:v>6.953118874679598E-2</c:v>
                </c:pt>
                <c:pt idx="155">
                  <c:v>7.2844937443238944E-2</c:v>
                </c:pt>
                <c:pt idx="156">
                  <c:v>6.4601900089347852E-2</c:v>
                </c:pt>
                <c:pt idx="157">
                  <c:v>4.5418538456742708E-2</c:v>
                </c:pt>
                <c:pt idx="158">
                  <c:v>3.6652267999734756E-2</c:v>
                </c:pt>
                <c:pt idx="159">
                  <c:v>4.3070549216397191E-2</c:v>
                </c:pt>
                <c:pt idx="160">
                  <c:v>4.6293629209333664E-2</c:v>
                </c:pt>
                <c:pt idx="161">
                  <c:v>5.195671894217857E-2</c:v>
                </c:pt>
                <c:pt idx="162">
                  <c:v>6.3907827621791702E-2</c:v>
                </c:pt>
                <c:pt idx="163">
                  <c:v>7.5651791069434537E-2</c:v>
                </c:pt>
                <c:pt idx="164">
                  <c:v>7.3159054136822332E-2</c:v>
                </c:pt>
                <c:pt idx="165">
                  <c:v>5.8947506315215392E-2</c:v>
                </c:pt>
                <c:pt idx="166">
                  <c:v>4.448806898118618E-2</c:v>
                </c:pt>
                <c:pt idx="167">
                  <c:v>4.2143977660882959E-2</c:v>
                </c:pt>
                <c:pt idx="168">
                  <c:v>3.8820798775743182E-2</c:v>
                </c:pt>
                <c:pt idx="169">
                  <c:v>5.0170275795011321E-2</c:v>
                </c:pt>
                <c:pt idx="170">
                  <c:v>6.9301784037776759E-2</c:v>
                </c:pt>
                <c:pt idx="171">
                  <c:v>8.8315674725680138E-2</c:v>
                </c:pt>
                <c:pt idx="172">
                  <c:v>0.10802175796084024</c:v>
                </c:pt>
                <c:pt idx="173">
                  <c:v>0.11650139164910289</c:v>
                </c:pt>
                <c:pt idx="174">
                  <c:v>0.12557966969178391</c:v>
                </c:pt>
                <c:pt idx="175">
                  <c:v>0.11685549310747789</c:v>
                </c:pt>
                <c:pt idx="176">
                  <c:v>0.11848395347365615</c:v>
                </c:pt>
                <c:pt idx="177">
                  <c:v>0.11592734363940305</c:v>
                </c:pt>
                <c:pt idx="178">
                  <c:v>0.12079080219042604</c:v>
                </c:pt>
                <c:pt idx="179">
                  <c:v>0.10899485822964272</c:v>
                </c:pt>
                <c:pt idx="180">
                  <c:v>0.11267367553693686</c:v>
                </c:pt>
                <c:pt idx="181">
                  <c:v>0.1067170417904324</c:v>
                </c:pt>
                <c:pt idx="182">
                  <c:v>0.10672409779994285</c:v>
                </c:pt>
                <c:pt idx="183">
                  <c:v>9.5815904156408616E-2</c:v>
                </c:pt>
                <c:pt idx="184">
                  <c:v>7.7537135805089585E-2</c:v>
                </c:pt>
                <c:pt idx="185">
                  <c:v>6.179449028382078E-2</c:v>
                </c:pt>
                <c:pt idx="186">
                  <c:v>4.3036640204785259E-2</c:v>
                </c:pt>
                <c:pt idx="187">
                  <c:v>5.7275926499667396E-2</c:v>
                </c:pt>
                <c:pt idx="188">
                  <c:v>6.1446109328719078E-2</c:v>
                </c:pt>
                <c:pt idx="189">
                  <c:v>7.6531809955338703E-2</c:v>
                </c:pt>
                <c:pt idx="190">
                  <c:v>7.6081765288302128E-2</c:v>
                </c:pt>
                <c:pt idx="191">
                  <c:v>0.10032462644259388</c:v>
                </c:pt>
                <c:pt idx="192">
                  <c:v>0.1145340919732738</c:v>
                </c:pt>
                <c:pt idx="193">
                  <c:v>0.13234250805805492</c:v>
                </c:pt>
                <c:pt idx="194">
                  <c:v>0.12298238882244816</c:v>
                </c:pt>
                <c:pt idx="195">
                  <c:v>0.12722845312090092</c:v>
                </c:pt>
                <c:pt idx="196">
                  <c:v>0.13404728544456579</c:v>
                </c:pt>
                <c:pt idx="197">
                  <c:v>0.14725098923155211</c:v>
                </c:pt>
                <c:pt idx="198">
                  <c:v>0.14584281902511198</c:v>
                </c:pt>
                <c:pt idx="199">
                  <c:v>0.12123358351505398</c:v>
                </c:pt>
                <c:pt idx="200">
                  <c:v>0.10491575141844223</c:v>
                </c:pt>
                <c:pt idx="201">
                  <c:v>8.1886642674025678E-2</c:v>
                </c:pt>
                <c:pt idx="202">
                  <c:v>7.8251198968296576E-2</c:v>
                </c:pt>
                <c:pt idx="203">
                  <c:v>6.1639995054413976E-2</c:v>
                </c:pt>
                <c:pt idx="204">
                  <c:v>5.7861460071493953E-2</c:v>
                </c:pt>
                <c:pt idx="205">
                  <c:v>4.1336022640168224E-2</c:v>
                </c:pt>
                <c:pt idx="206">
                  <c:v>4.4500305745785784E-2</c:v>
                </c:pt>
                <c:pt idx="207">
                  <c:v>3.4548043317164767E-2</c:v>
                </c:pt>
                <c:pt idx="208">
                  <c:v>3.7814426335519569E-2</c:v>
                </c:pt>
                <c:pt idx="209">
                  <c:v>3.4651392501007461E-2</c:v>
                </c:pt>
                <c:pt idx="210">
                  <c:v>4.9454070264089767E-2</c:v>
                </c:pt>
                <c:pt idx="211">
                  <c:v>6.0447627856401454E-2</c:v>
                </c:pt>
                <c:pt idx="212">
                  <c:v>6.2881512568972786E-2</c:v>
                </c:pt>
                <c:pt idx="213">
                  <c:v>6.9616185902048988E-2</c:v>
                </c:pt>
                <c:pt idx="214">
                  <c:v>6.5074358120406073E-2</c:v>
                </c:pt>
                <c:pt idx="215">
                  <c:v>6.1756082267383494E-2</c:v>
                </c:pt>
                <c:pt idx="216">
                  <c:v>3.8120075664952902E-2</c:v>
                </c:pt>
                <c:pt idx="217">
                  <c:v>3.0766456207226733E-2</c:v>
                </c:pt>
                <c:pt idx="218">
                  <c:v>3.3783564287598766E-2</c:v>
                </c:pt>
                <c:pt idx="219">
                  <c:v>5.7134091549862598E-2</c:v>
                </c:pt>
                <c:pt idx="220">
                  <c:v>7.1113643908699675E-2</c:v>
                </c:pt>
                <c:pt idx="221">
                  <c:v>7.6411159764609549E-2</c:v>
                </c:pt>
                <c:pt idx="222">
                  <c:v>5.999800507315789E-2</c:v>
                </c:pt>
                <c:pt idx="223">
                  <c:v>5.0373605711032443E-2</c:v>
                </c:pt>
                <c:pt idx="224">
                  <c:v>4.8796960651317001E-2</c:v>
                </c:pt>
                <c:pt idx="225">
                  <c:v>5.8731660777100902E-2</c:v>
                </c:pt>
                <c:pt idx="226">
                  <c:v>6.4581578866402589E-2</c:v>
                </c:pt>
                <c:pt idx="227">
                  <c:v>6.3358537148347827E-2</c:v>
                </c:pt>
                <c:pt idx="228">
                  <c:v>6.5538473991616053E-2</c:v>
                </c:pt>
                <c:pt idx="229">
                  <c:v>8.1538952115333352E-2</c:v>
                </c:pt>
                <c:pt idx="230">
                  <c:v>9.7010342862905885E-2</c:v>
                </c:pt>
                <c:pt idx="231">
                  <c:v>9.6646257406630243E-2</c:v>
                </c:pt>
                <c:pt idx="232">
                  <c:v>6.8138392850198848E-2</c:v>
                </c:pt>
                <c:pt idx="233">
                  <c:v>4.0804792511721422E-2</c:v>
                </c:pt>
                <c:pt idx="234">
                  <c:v>3.8027027026631632E-2</c:v>
                </c:pt>
                <c:pt idx="235">
                  <c:v>4.9544867467239628E-2</c:v>
                </c:pt>
                <c:pt idx="236">
                  <c:v>5.6116031121115295E-2</c:v>
                </c:pt>
                <c:pt idx="237">
                  <c:v>3.9962994086911952E-2</c:v>
                </c:pt>
                <c:pt idx="238">
                  <c:v>2.837072912755656E-2</c:v>
                </c:pt>
                <c:pt idx="239">
                  <c:v>3.0530184028075391E-2</c:v>
                </c:pt>
                <c:pt idx="240">
                  <c:v>4.7773039871110923E-2</c:v>
                </c:pt>
                <c:pt idx="241">
                  <c:v>5.3474462138797474E-2</c:v>
                </c:pt>
                <c:pt idx="242">
                  <c:v>4.3350074130143357E-2</c:v>
                </c:pt>
                <c:pt idx="243">
                  <c:v>3.7093180267172121E-2</c:v>
                </c:pt>
                <c:pt idx="244">
                  <c:v>5.2822857077564178E-2</c:v>
                </c:pt>
                <c:pt idx="245">
                  <c:v>8.2645564033854368E-2</c:v>
                </c:pt>
                <c:pt idx="246">
                  <c:v>9.3095269697613725E-2</c:v>
                </c:pt>
                <c:pt idx="247">
                  <c:v>8.1940714558245364E-2</c:v>
                </c:pt>
                <c:pt idx="248">
                  <c:v>6.5947820438174931E-2</c:v>
                </c:pt>
                <c:pt idx="249">
                  <c:v>6.2988760938661459E-2</c:v>
                </c:pt>
                <c:pt idx="250">
                  <c:v>6.9255724513797912E-2</c:v>
                </c:pt>
                <c:pt idx="251">
                  <c:v>7.5313085733389462E-2</c:v>
                </c:pt>
                <c:pt idx="252">
                  <c:v>7.2454943556762963E-2</c:v>
                </c:pt>
                <c:pt idx="253">
                  <c:v>6.5338812678664926E-2</c:v>
                </c:pt>
                <c:pt idx="254">
                  <c:v>6.1075458619243239E-2</c:v>
                </c:pt>
                <c:pt idx="255">
                  <c:v>5.4609192352745639E-2</c:v>
                </c:pt>
                <c:pt idx="256">
                  <c:v>4.0083137681971914E-2</c:v>
                </c:pt>
                <c:pt idx="257">
                  <c:v>1.9185537963521071E-2</c:v>
                </c:pt>
                <c:pt idx="258">
                  <c:v>1.0880234951358592E-2</c:v>
                </c:pt>
                <c:pt idx="259">
                  <c:v>1.9924819108417591E-2</c:v>
                </c:pt>
                <c:pt idx="260">
                  <c:v>4.3358941250736027E-2</c:v>
                </c:pt>
                <c:pt idx="261">
                  <c:v>7.0114433756035544E-2</c:v>
                </c:pt>
                <c:pt idx="262">
                  <c:v>9.0744485328866586E-2</c:v>
                </c:pt>
                <c:pt idx="263">
                  <c:v>9.124921782095563E-2</c:v>
                </c:pt>
                <c:pt idx="264">
                  <c:v>8.4156048144843343E-2</c:v>
                </c:pt>
                <c:pt idx="265">
                  <c:v>7.2251363769768817E-2</c:v>
                </c:pt>
                <c:pt idx="266">
                  <c:v>7.9417717565347656E-2</c:v>
                </c:pt>
                <c:pt idx="267">
                  <c:v>8.31453282043082E-2</c:v>
                </c:pt>
                <c:pt idx="268">
                  <c:v>0.10213127104694064</c:v>
                </c:pt>
                <c:pt idx="269">
                  <c:v>0.12165622155736067</c:v>
                </c:pt>
                <c:pt idx="270">
                  <c:v>0.15522175106877079</c:v>
                </c:pt>
                <c:pt idx="271">
                  <c:v>0.17671790851589764</c:v>
                </c:pt>
                <c:pt idx="272">
                  <c:v>0.18309609211989653</c:v>
                </c:pt>
                <c:pt idx="273">
                  <c:v>0.1771723110067307</c:v>
                </c:pt>
                <c:pt idx="274">
                  <c:v>0.1807743046201975</c:v>
                </c:pt>
                <c:pt idx="275">
                  <c:v>0.19693110238286815</c:v>
                </c:pt>
                <c:pt idx="276">
                  <c:v>0.21270455038796721</c:v>
                </c:pt>
                <c:pt idx="277">
                  <c:v>0.20385028290837015</c:v>
                </c:pt>
                <c:pt idx="278">
                  <c:v>0.18069642425346788</c:v>
                </c:pt>
                <c:pt idx="279">
                  <c:v>0.17103379811352593</c:v>
                </c:pt>
                <c:pt idx="280">
                  <c:v>0.1765687712156423</c:v>
                </c:pt>
                <c:pt idx="281">
                  <c:v>0.17791791079880226</c:v>
                </c:pt>
                <c:pt idx="282">
                  <c:v>0.15786968599567097</c:v>
                </c:pt>
                <c:pt idx="283">
                  <c:v>0.12220100798423927</c:v>
                </c:pt>
                <c:pt idx="284">
                  <c:v>8.4590006706848131E-2</c:v>
                </c:pt>
                <c:pt idx="285">
                  <c:v>3.8611441843246164E-2</c:v>
                </c:pt>
                <c:pt idx="286">
                  <c:v>-5.5872451939106282E-3</c:v>
                </c:pt>
                <c:pt idx="287">
                  <c:v>-3.7364051663593689E-2</c:v>
                </c:pt>
                <c:pt idx="288">
                  <c:v>-5.4184248032583926E-2</c:v>
                </c:pt>
                <c:pt idx="289">
                  <c:v>-4.7409194012135059E-2</c:v>
                </c:pt>
                <c:pt idx="290">
                  <c:v>-5.1983195974347751E-2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71-472C-BDC7-A4BC9A27D8B9}"/>
            </c:ext>
          </c:extLst>
        </c:ser>
        <c:ser>
          <c:idx val="3"/>
          <c:order val="1"/>
          <c:tx>
            <c:strRef>
              <c:f>'U.S. EW &amp; VW'!$P$5</c:f>
              <c:strCache>
                <c:ptCount val="1"/>
                <c:pt idx="0">
                  <c:v> EW Y/Y 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'U.S. EW &amp; VW'!$L$42:$L$332</c:f>
              <c:numCache>
                <c:formatCode>[$-409]mmm\-yy;@</c:formatCode>
                <c:ptCount val="291"/>
                <c:pt idx="0">
                  <c:v>36191</c:v>
                </c:pt>
                <c:pt idx="1">
                  <c:v>36219</c:v>
                </c:pt>
                <c:pt idx="2">
                  <c:v>36250</c:v>
                </c:pt>
                <c:pt idx="3">
                  <c:v>36280</c:v>
                </c:pt>
                <c:pt idx="4">
                  <c:v>36311</c:v>
                </c:pt>
                <c:pt idx="5">
                  <c:v>36341</c:v>
                </c:pt>
                <c:pt idx="6">
                  <c:v>36372</c:v>
                </c:pt>
                <c:pt idx="7">
                  <c:v>36403</c:v>
                </c:pt>
                <c:pt idx="8">
                  <c:v>36433</c:v>
                </c:pt>
                <c:pt idx="9">
                  <c:v>36464</c:v>
                </c:pt>
                <c:pt idx="10">
                  <c:v>36494</c:v>
                </c:pt>
                <c:pt idx="11">
                  <c:v>36525</c:v>
                </c:pt>
                <c:pt idx="12">
                  <c:v>36556</c:v>
                </c:pt>
                <c:pt idx="13">
                  <c:v>36585</c:v>
                </c:pt>
                <c:pt idx="14">
                  <c:v>36616</c:v>
                </c:pt>
                <c:pt idx="15">
                  <c:v>36646</c:v>
                </c:pt>
                <c:pt idx="16">
                  <c:v>36677</c:v>
                </c:pt>
                <c:pt idx="17">
                  <c:v>36707</c:v>
                </c:pt>
                <c:pt idx="18">
                  <c:v>36738</c:v>
                </c:pt>
                <c:pt idx="19">
                  <c:v>36769</c:v>
                </c:pt>
                <c:pt idx="20">
                  <c:v>36799</c:v>
                </c:pt>
                <c:pt idx="21">
                  <c:v>36830</c:v>
                </c:pt>
                <c:pt idx="22">
                  <c:v>36860</c:v>
                </c:pt>
                <c:pt idx="23">
                  <c:v>36891</c:v>
                </c:pt>
                <c:pt idx="24">
                  <c:v>36922</c:v>
                </c:pt>
                <c:pt idx="25">
                  <c:v>36950</c:v>
                </c:pt>
                <c:pt idx="26">
                  <c:v>36981</c:v>
                </c:pt>
                <c:pt idx="27">
                  <c:v>37011</c:v>
                </c:pt>
                <c:pt idx="28">
                  <c:v>37042</c:v>
                </c:pt>
                <c:pt idx="29">
                  <c:v>37072</c:v>
                </c:pt>
                <c:pt idx="30">
                  <c:v>37103</c:v>
                </c:pt>
                <c:pt idx="31">
                  <c:v>37134</c:v>
                </c:pt>
                <c:pt idx="32">
                  <c:v>37164</c:v>
                </c:pt>
                <c:pt idx="33">
                  <c:v>37195</c:v>
                </c:pt>
                <c:pt idx="34">
                  <c:v>37225</c:v>
                </c:pt>
                <c:pt idx="35">
                  <c:v>37256</c:v>
                </c:pt>
                <c:pt idx="36">
                  <c:v>37287</c:v>
                </c:pt>
                <c:pt idx="37">
                  <c:v>37315</c:v>
                </c:pt>
                <c:pt idx="38">
                  <c:v>37346</c:v>
                </c:pt>
                <c:pt idx="39">
                  <c:v>37376</c:v>
                </c:pt>
                <c:pt idx="40">
                  <c:v>37407</c:v>
                </c:pt>
                <c:pt idx="41">
                  <c:v>37437</c:v>
                </c:pt>
                <c:pt idx="42">
                  <c:v>37468</c:v>
                </c:pt>
                <c:pt idx="43">
                  <c:v>37499</c:v>
                </c:pt>
                <c:pt idx="44">
                  <c:v>37529</c:v>
                </c:pt>
                <c:pt idx="45">
                  <c:v>37560</c:v>
                </c:pt>
                <c:pt idx="46">
                  <c:v>37590</c:v>
                </c:pt>
                <c:pt idx="47">
                  <c:v>37621</c:v>
                </c:pt>
                <c:pt idx="48">
                  <c:v>37652</c:v>
                </c:pt>
                <c:pt idx="49">
                  <c:v>37680</c:v>
                </c:pt>
                <c:pt idx="50">
                  <c:v>37711</c:v>
                </c:pt>
                <c:pt idx="51">
                  <c:v>37741</c:v>
                </c:pt>
                <c:pt idx="52">
                  <c:v>37772</c:v>
                </c:pt>
                <c:pt idx="53">
                  <c:v>37802</c:v>
                </c:pt>
                <c:pt idx="54">
                  <c:v>37833</c:v>
                </c:pt>
                <c:pt idx="55">
                  <c:v>37864</c:v>
                </c:pt>
                <c:pt idx="56">
                  <c:v>37894</c:v>
                </c:pt>
                <c:pt idx="57">
                  <c:v>37925</c:v>
                </c:pt>
                <c:pt idx="58">
                  <c:v>37955</c:v>
                </c:pt>
                <c:pt idx="59">
                  <c:v>37986</c:v>
                </c:pt>
                <c:pt idx="60">
                  <c:v>38017</c:v>
                </c:pt>
                <c:pt idx="61">
                  <c:v>38046</c:v>
                </c:pt>
                <c:pt idx="62">
                  <c:v>38077</c:v>
                </c:pt>
                <c:pt idx="63">
                  <c:v>38107</c:v>
                </c:pt>
                <c:pt idx="64">
                  <c:v>38138</c:v>
                </c:pt>
                <c:pt idx="65">
                  <c:v>38168</c:v>
                </c:pt>
                <c:pt idx="66">
                  <c:v>38199</c:v>
                </c:pt>
                <c:pt idx="67">
                  <c:v>38230</c:v>
                </c:pt>
                <c:pt idx="68">
                  <c:v>38260</c:v>
                </c:pt>
                <c:pt idx="69">
                  <c:v>38291</c:v>
                </c:pt>
                <c:pt idx="70">
                  <c:v>38321</c:v>
                </c:pt>
                <c:pt idx="71">
                  <c:v>38352</c:v>
                </c:pt>
                <c:pt idx="72">
                  <c:v>38383</c:v>
                </c:pt>
                <c:pt idx="73">
                  <c:v>38411</c:v>
                </c:pt>
                <c:pt idx="74">
                  <c:v>38442</c:v>
                </c:pt>
                <c:pt idx="75">
                  <c:v>38472</c:v>
                </c:pt>
                <c:pt idx="76">
                  <c:v>38503</c:v>
                </c:pt>
                <c:pt idx="77">
                  <c:v>38533</c:v>
                </c:pt>
                <c:pt idx="78">
                  <c:v>38564</c:v>
                </c:pt>
                <c:pt idx="79">
                  <c:v>38595</c:v>
                </c:pt>
                <c:pt idx="80">
                  <c:v>38625</c:v>
                </c:pt>
                <c:pt idx="81">
                  <c:v>38656</c:v>
                </c:pt>
                <c:pt idx="82">
                  <c:v>38686</c:v>
                </c:pt>
                <c:pt idx="83">
                  <c:v>38717</c:v>
                </c:pt>
                <c:pt idx="84">
                  <c:v>38748</c:v>
                </c:pt>
                <c:pt idx="85">
                  <c:v>38776</c:v>
                </c:pt>
                <c:pt idx="86">
                  <c:v>38807</c:v>
                </c:pt>
                <c:pt idx="87">
                  <c:v>38837</c:v>
                </c:pt>
                <c:pt idx="88">
                  <c:v>38868</c:v>
                </c:pt>
                <c:pt idx="89">
                  <c:v>38898</c:v>
                </c:pt>
                <c:pt idx="90">
                  <c:v>38929</c:v>
                </c:pt>
                <c:pt idx="91">
                  <c:v>38960</c:v>
                </c:pt>
                <c:pt idx="92">
                  <c:v>38990</c:v>
                </c:pt>
                <c:pt idx="93">
                  <c:v>39021</c:v>
                </c:pt>
                <c:pt idx="94">
                  <c:v>39051</c:v>
                </c:pt>
                <c:pt idx="95">
                  <c:v>39082</c:v>
                </c:pt>
                <c:pt idx="96">
                  <c:v>39113</c:v>
                </c:pt>
                <c:pt idx="97">
                  <c:v>39141</c:v>
                </c:pt>
                <c:pt idx="98">
                  <c:v>39172</c:v>
                </c:pt>
                <c:pt idx="99">
                  <c:v>39202</c:v>
                </c:pt>
                <c:pt idx="100">
                  <c:v>39233</c:v>
                </c:pt>
                <c:pt idx="101">
                  <c:v>39263</c:v>
                </c:pt>
                <c:pt idx="102">
                  <c:v>39294</c:v>
                </c:pt>
                <c:pt idx="103">
                  <c:v>39325</c:v>
                </c:pt>
                <c:pt idx="104">
                  <c:v>39355</c:v>
                </c:pt>
                <c:pt idx="105">
                  <c:v>39386</c:v>
                </c:pt>
                <c:pt idx="106">
                  <c:v>39416</c:v>
                </c:pt>
                <c:pt idx="107">
                  <c:v>39447</c:v>
                </c:pt>
                <c:pt idx="108">
                  <c:v>39478</c:v>
                </c:pt>
                <c:pt idx="109">
                  <c:v>39507</c:v>
                </c:pt>
                <c:pt idx="110">
                  <c:v>39538</c:v>
                </c:pt>
                <c:pt idx="111">
                  <c:v>39568</c:v>
                </c:pt>
                <c:pt idx="112">
                  <c:v>39599</c:v>
                </c:pt>
                <c:pt idx="113">
                  <c:v>39629</c:v>
                </c:pt>
                <c:pt idx="114">
                  <c:v>39660</c:v>
                </c:pt>
                <c:pt idx="115">
                  <c:v>39691</c:v>
                </c:pt>
                <c:pt idx="116">
                  <c:v>39721</c:v>
                </c:pt>
                <c:pt idx="117">
                  <c:v>39752</c:v>
                </c:pt>
                <c:pt idx="118">
                  <c:v>39782</c:v>
                </c:pt>
                <c:pt idx="119">
                  <c:v>39813</c:v>
                </c:pt>
                <c:pt idx="120">
                  <c:v>39844</c:v>
                </c:pt>
                <c:pt idx="121">
                  <c:v>39872</c:v>
                </c:pt>
                <c:pt idx="122">
                  <c:v>39903</c:v>
                </c:pt>
                <c:pt idx="123">
                  <c:v>39933</c:v>
                </c:pt>
                <c:pt idx="124">
                  <c:v>39964</c:v>
                </c:pt>
                <c:pt idx="125">
                  <c:v>39994</c:v>
                </c:pt>
                <c:pt idx="126">
                  <c:v>40025</c:v>
                </c:pt>
                <c:pt idx="127">
                  <c:v>40056</c:v>
                </c:pt>
                <c:pt idx="128">
                  <c:v>40086</c:v>
                </c:pt>
                <c:pt idx="129">
                  <c:v>40117</c:v>
                </c:pt>
                <c:pt idx="130">
                  <c:v>40147</c:v>
                </c:pt>
                <c:pt idx="131">
                  <c:v>40178</c:v>
                </c:pt>
                <c:pt idx="132">
                  <c:v>40209</c:v>
                </c:pt>
                <c:pt idx="133">
                  <c:v>40237</c:v>
                </c:pt>
                <c:pt idx="134">
                  <c:v>40268</c:v>
                </c:pt>
                <c:pt idx="135">
                  <c:v>40298</c:v>
                </c:pt>
                <c:pt idx="136">
                  <c:v>40329</c:v>
                </c:pt>
                <c:pt idx="137">
                  <c:v>40359</c:v>
                </c:pt>
                <c:pt idx="138">
                  <c:v>40390</c:v>
                </c:pt>
                <c:pt idx="139">
                  <c:v>40421</c:v>
                </c:pt>
                <c:pt idx="140">
                  <c:v>40451</c:v>
                </c:pt>
                <c:pt idx="141">
                  <c:v>40482</c:v>
                </c:pt>
                <c:pt idx="142">
                  <c:v>40512</c:v>
                </c:pt>
                <c:pt idx="143">
                  <c:v>40543</c:v>
                </c:pt>
                <c:pt idx="144">
                  <c:v>40574</c:v>
                </c:pt>
                <c:pt idx="145">
                  <c:v>40602</c:v>
                </c:pt>
                <c:pt idx="146">
                  <c:v>40633</c:v>
                </c:pt>
                <c:pt idx="147">
                  <c:v>40663</c:v>
                </c:pt>
                <c:pt idx="148">
                  <c:v>40694</c:v>
                </c:pt>
                <c:pt idx="149">
                  <c:v>40724</c:v>
                </c:pt>
                <c:pt idx="150">
                  <c:v>40755</c:v>
                </c:pt>
                <c:pt idx="151">
                  <c:v>40786</c:v>
                </c:pt>
                <c:pt idx="152">
                  <c:v>40816</c:v>
                </c:pt>
                <c:pt idx="153">
                  <c:v>40847</c:v>
                </c:pt>
                <c:pt idx="154">
                  <c:v>40877</c:v>
                </c:pt>
                <c:pt idx="155">
                  <c:v>40908</c:v>
                </c:pt>
                <c:pt idx="156">
                  <c:v>40939</c:v>
                </c:pt>
                <c:pt idx="157">
                  <c:v>40968</c:v>
                </c:pt>
                <c:pt idx="158">
                  <c:v>40999</c:v>
                </c:pt>
                <c:pt idx="159">
                  <c:v>41029</c:v>
                </c:pt>
                <c:pt idx="160">
                  <c:v>41060</c:v>
                </c:pt>
                <c:pt idx="161">
                  <c:v>41090</c:v>
                </c:pt>
                <c:pt idx="162">
                  <c:v>41121</c:v>
                </c:pt>
                <c:pt idx="163">
                  <c:v>41152</c:v>
                </c:pt>
                <c:pt idx="164">
                  <c:v>41182</c:v>
                </c:pt>
                <c:pt idx="165">
                  <c:v>41213</c:v>
                </c:pt>
                <c:pt idx="166">
                  <c:v>41243</c:v>
                </c:pt>
                <c:pt idx="167">
                  <c:v>41274</c:v>
                </c:pt>
                <c:pt idx="168">
                  <c:v>41305</c:v>
                </c:pt>
                <c:pt idx="169">
                  <c:v>41333</c:v>
                </c:pt>
                <c:pt idx="170">
                  <c:v>41364</c:v>
                </c:pt>
                <c:pt idx="171">
                  <c:v>41394</c:v>
                </c:pt>
                <c:pt idx="172">
                  <c:v>41425</c:v>
                </c:pt>
                <c:pt idx="173">
                  <c:v>41455</c:v>
                </c:pt>
                <c:pt idx="174">
                  <c:v>41486</c:v>
                </c:pt>
                <c:pt idx="175">
                  <c:v>41517</c:v>
                </c:pt>
                <c:pt idx="176">
                  <c:v>41547</c:v>
                </c:pt>
                <c:pt idx="177">
                  <c:v>41578</c:v>
                </c:pt>
                <c:pt idx="178">
                  <c:v>41608</c:v>
                </c:pt>
                <c:pt idx="179">
                  <c:v>41639</c:v>
                </c:pt>
                <c:pt idx="180">
                  <c:v>41670</c:v>
                </c:pt>
                <c:pt idx="181">
                  <c:v>41698</c:v>
                </c:pt>
                <c:pt idx="182">
                  <c:v>41729</c:v>
                </c:pt>
                <c:pt idx="183">
                  <c:v>41759</c:v>
                </c:pt>
                <c:pt idx="184">
                  <c:v>41790</c:v>
                </c:pt>
                <c:pt idx="185">
                  <c:v>41820</c:v>
                </c:pt>
                <c:pt idx="186">
                  <c:v>41851</c:v>
                </c:pt>
                <c:pt idx="187">
                  <c:v>41882</c:v>
                </c:pt>
                <c:pt idx="188">
                  <c:v>41912</c:v>
                </c:pt>
                <c:pt idx="189">
                  <c:v>41943</c:v>
                </c:pt>
                <c:pt idx="190">
                  <c:v>41973</c:v>
                </c:pt>
                <c:pt idx="191">
                  <c:v>42004</c:v>
                </c:pt>
                <c:pt idx="192">
                  <c:v>42035</c:v>
                </c:pt>
                <c:pt idx="193">
                  <c:v>42063</c:v>
                </c:pt>
                <c:pt idx="194">
                  <c:v>42094</c:v>
                </c:pt>
                <c:pt idx="195">
                  <c:v>42124</c:v>
                </c:pt>
                <c:pt idx="196">
                  <c:v>42155</c:v>
                </c:pt>
                <c:pt idx="197">
                  <c:v>42185</c:v>
                </c:pt>
                <c:pt idx="198">
                  <c:v>42216</c:v>
                </c:pt>
                <c:pt idx="199">
                  <c:v>42247</c:v>
                </c:pt>
                <c:pt idx="200">
                  <c:v>42277</c:v>
                </c:pt>
                <c:pt idx="201">
                  <c:v>42308</c:v>
                </c:pt>
                <c:pt idx="202">
                  <c:v>42338</c:v>
                </c:pt>
                <c:pt idx="203">
                  <c:v>42369</c:v>
                </c:pt>
                <c:pt idx="204">
                  <c:v>42400</c:v>
                </c:pt>
                <c:pt idx="205">
                  <c:v>42429</c:v>
                </c:pt>
                <c:pt idx="206">
                  <c:v>42460</c:v>
                </c:pt>
                <c:pt idx="207">
                  <c:v>42490</c:v>
                </c:pt>
                <c:pt idx="208">
                  <c:v>42521</c:v>
                </c:pt>
                <c:pt idx="209">
                  <c:v>42551</c:v>
                </c:pt>
                <c:pt idx="210">
                  <c:v>42582</c:v>
                </c:pt>
                <c:pt idx="211">
                  <c:v>42613</c:v>
                </c:pt>
                <c:pt idx="212">
                  <c:v>42643</c:v>
                </c:pt>
                <c:pt idx="213">
                  <c:v>42674</c:v>
                </c:pt>
                <c:pt idx="214">
                  <c:v>42704</c:v>
                </c:pt>
                <c:pt idx="215">
                  <c:v>42735</c:v>
                </c:pt>
                <c:pt idx="216">
                  <c:v>42766</c:v>
                </c:pt>
                <c:pt idx="217">
                  <c:v>42794</c:v>
                </c:pt>
                <c:pt idx="218">
                  <c:v>42825</c:v>
                </c:pt>
                <c:pt idx="219">
                  <c:v>42855</c:v>
                </c:pt>
                <c:pt idx="220">
                  <c:v>42886</c:v>
                </c:pt>
                <c:pt idx="221">
                  <c:v>42916</c:v>
                </c:pt>
                <c:pt idx="222">
                  <c:v>42947</c:v>
                </c:pt>
                <c:pt idx="223">
                  <c:v>42978</c:v>
                </c:pt>
                <c:pt idx="224">
                  <c:v>43008</c:v>
                </c:pt>
                <c:pt idx="225">
                  <c:v>43039</c:v>
                </c:pt>
                <c:pt idx="226">
                  <c:v>43069</c:v>
                </c:pt>
                <c:pt idx="227">
                  <c:v>43100</c:v>
                </c:pt>
                <c:pt idx="228">
                  <c:v>43131</c:v>
                </c:pt>
                <c:pt idx="229">
                  <c:v>43159</c:v>
                </c:pt>
                <c:pt idx="230">
                  <c:v>43190</c:v>
                </c:pt>
                <c:pt idx="231">
                  <c:v>43220</c:v>
                </c:pt>
                <c:pt idx="232">
                  <c:v>43251</c:v>
                </c:pt>
                <c:pt idx="233">
                  <c:v>43281</c:v>
                </c:pt>
                <c:pt idx="234">
                  <c:v>43312</c:v>
                </c:pt>
                <c:pt idx="235">
                  <c:v>43343</c:v>
                </c:pt>
                <c:pt idx="236">
                  <c:v>43373</c:v>
                </c:pt>
                <c:pt idx="237">
                  <c:v>43404</c:v>
                </c:pt>
                <c:pt idx="238">
                  <c:v>43434</c:v>
                </c:pt>
                <c:pt idx="239">
                  <c:v>43465</c:v>
                </c:pt>
                <c:pt idx="240">
                  <c:v>43496</c:v>
                </c:pt>
                <c:pt idx="241">
                  <c:v>43524</c:v>
                </c:pt>
                <c:pt idx="242">
                  <c:v>43555</c:v>
                </c:pt>
                <c:pt idx="243">
                  <c:v>43585</c:v>
                </c:pt>
                <c:pt idx="244">
                  <c:v>43616</c:v>
                </c:pt>
                <c:pt idx="245">
                  <c:v>43646</c:v>
                </c:pt>
                <c:pt idx="246">
                  <c:v>43677</c:v>
                </c:pt>
                <c:pt idx="247">
                  <c:v>43708</c:v>
                </c:pt>
                <c:pt idx="248">
                  <c:v>43738</c:v>
                </c:pt>
                <c:pt idx="249">
                  <c:v>43768</c:v>
                </c:pt>
                <c:pt idx="250">
                  <c:v>43799</c:v>
                </c:pt>
                <c:pt idx="251">
                  <c:v>43829</c:v>
                </c:pt>
                <c:pt idx="252">
                  <c:v>43861</c:v>
                </c:pt>
                <c:pt idx="253">
                  <c:v>43890</c:v>
                </c:pt>
                <c:pt idx="254">
                  <c:v>43921</c:v>
                </c:pt>
                <c:pt idx="255">
                  <c:v>43951</c:v>
                </c:pt>
                <c:pt idx="256">
                  <c:v>43982</c:v>
                </c:pt>
                <c:pt idx="257">
                  <c:v>44012</c:v>
                </c:pt>
                <c:pt idx="258">
                  <c:v>44043</c:v>
                </c:pt>
                <c:pt idx="259">
                  <c:v>44074</c:v>
                </c:pt>
                <c:pt idx="260">
                  <c:v>44104</c:v>
                </c:pt>
                <c:pt idx="261">
                  <c:v>44135</c:v>
                </c:pt>
                <c:pt idx="262">
                  <c:v>44165</c:v>
                </c:pt>
                <c:pt idx="263">
                  <c:v>44196</c:v>
                </c:pt>
                <c:pt idx="264">
                  <c:v>44227</c:v>
                </c:pt>
                <c:pt idx="265">
                  <c:v>44255</c:v>
                </c:pt>
                <c:pt idx="266">
                  <c:v>44286</c:v>
                </c:pt>
                <c:pt idx="267">
                  <c:v>44316</c:v>
                </c:pt>
                <c:pt idx="268">
                  <c:v>44347</c:v>
                </c:pt>
                <c:pt idx="269">
                  <c:v>44377</c:v>
                </c:pt>
                <c:pt idx="270">
                  <c:v>44408</c:v>
                </c:pt>
                <c:pt idx="271">
                  <c:v>44439</c:v>
                </c:pt>
                <c:pt idx="272">
                  <c:v>44469</c:v>
                </c:pt>
                <c:pt idx="273">
                  <c:v>44500</c:v>
                </c:pt>
                <c:pt idx="274">
                  <c:v>44530</c:v>
                </c:pt>
                <c:pt idx="275">
                  <c:v>44561</c:v>
                </c:pt>
                <c:pt idx="276">
                  <c:v>44592</c:v>
                </c:pt>
                <c:pt idx="277">
                  <c:v>44620</c:v>
                </c:pt>
                <c:pt idx="278">
                  <c:v>44651</c:v>
                </c:pt>
                <c:pt idx="279">
                  <c:v>44681</c:v>
                </c:pt>
                <c:pt idx="280">
                  <c:v>44712</c:v>
                </c:pt>
                <c:pt idx="281">
                  <c:v>44742</c:v>
                </c:pt>
                <c:pt idx="282">
                  <c:v>44773</c:v>
                </c:pt>
                <c:pt idx="283">
                  <c:v>44804</c:v>
                </c:pt>
                <c:pt idx="284">
                  <c:v>44834</c:v>
                </c:pt>
                <c:pt idx="285">
                  <c:v>44865</c:v>
                </c:pt>
                <c:pt idx="286">
                  <c:v>44895</c:v>
                </c:pt>
                <c:pt idx="287">
                  <c:v>44926</c:v>
                </c:pt>
                <c:pt idx="288">
                  <c:v>44957</c:v>
                </c:pt>
                <c:pt idx="289">
                  <c:v>44985</c:v>
                </c:pt>
                <c:pt idx="290">
                  <c:v>45016</c:v>
                </c:pt>
              </c:numCache>
            </c:numRef>
          </c:xVal>
          <c:yVal>
            <c:numRef>
              <c:f>'U.S. EW &amp; VW'!$P$42:$P$332</c:f>
              <c:numCache>
                <c:formatCode>0.0%</c:formatCode>
                <c:ptCount val="291"/>
                <c:pt idx="0">
                  <c:v>7.4332624835365291E-2</c:v>
                </c:pt>
                <c:pt idx="1">
                  <c:v>7.3770224108528071E-2</c:v>
                </c:pt>
                <c:pt idx="2">
                  <c:v>7.9218721926250568E-2</c:v>
                </c:pt>
                <c:pt idx="3">
                  <c:v>8.1300284645814846E-2</c:v>
                </c:pt>
                <c:pt idx="4">
                  <c:v>8.5922240824315876E-2</c:v>
                </c:pt>
                <c:pt idx="5">
                  <c:v>8.5447557167276589E-2</c:v>
                </c:pt>
                <c:pt idx="6">
                  <c:v>9.6098705906584314E-2</c:v>
                </c:pt>
                <c:pt idx="7">
                  <c:v>0.10829493177130312</c:v>
                </c:pt>
                <c:pt idx="8">
                  <c:v>0.11816477063002728</c:v>
                </c:pt>
                <c:pt idx="9">
                  <c:v>0.11114316096590815</c:v>
                </c:pt>
                <c:pt idx="10">
                  <c:v>9.9567995898327322E-2</c:v>
                </c:pt>
                <c:pt idx="11">
                  <c:v>8.8266117820501089E-2</c:v>
                </c:pt>
                <c:pt idx="12">
                  <c:v>9.6143758501930909E-2</c:v>
                </c:pt>
                <c:pt idx="13">
                  <c:v>0.1058677576323408</c:v>
                </c:pt>
                <c:pt idx="14">
                  <c:v>0.11080437919498887</c:v>
                </c:pt>
                <c:pt idx="15">
                  <c:v>0.10503171900247144</c:v>
                </c:pt>
                <c:pt idx="16">
                  <c:v>0.10536669784985864</c:v>
                </c:pt>
                <c:pt idx="17">
                  <c:v>0.11198185045294395</c:v>
                </c:pt>
                <c:pt idx="18">
                  <c:v>0.10832449616526674</c:v>
                </c:pt>
                <c:pt idx="19">
                  <c:v>0.10184135391124727</c:v>
                </c:pt>
                <c:pt idx="20">
                  <c:v>9.148935298095151E-2</c:v>
                </c:pt>
                <c:pt idx="21">
                  <c:v>9.8131372892874991E-2</c:v>
                </c:pt>
                <c:pt idx="22">
                  <c:v>9.6162668149051944E-2</c:v>
                </c:pt>
                <c:pt idx="23">
                  <c:v>9.6662539237886147E-2</c:v>
                </c:pt>
                <c:pt idx="24">
                  <c:v>8.4919134100730043E-2</c:v>
                </c:pt>
                <c:pt idx="25">
                  <c:v>8.2780971024458028E-2</c:v>
                </c:pt>
                <c:pt idx="26">
                  <c:v>7.6863830758507001E-2</c:v>
                </c:pt>
                <c:pt idx="27">
                  <c:v>7.0223036969328412E-2</c:v>
                </c:pt>
                <c:pt idx="28">
                  <c:v>5.4218563144971865E-2</c:v>
                </c:pt>
                <c:pt idx="29">
                  <c:v>4.6188632125635065E-2</c:v>
                </c:pt>
                <c:pt idx="30">
                  <c:v>5.8332980258673173E-2</c:v>
                </c:pt>
                <c:pt idx="31">
                  <c:v>8.2553147143717753E-2</c:v>
                </c:pt>
                <c:pt idx="32">
                  <c:v>9.9163354986362862E-2</c:v>
                </c:pt>
                <c:pt idx="33">
                  <c:v>8.3025772012031984E-2</c:v>
                </c:pt>
                <c:pt idx="34">
                  <c:v>6.0322517287286104E-2</c:v>
                </c:pt>
                <c:pt idx="35">
                  <c:v>3.9918667632560023E-2</c:v>
                </c:pt>
                <c:pt idx="36">
                  <c:v>4.2737166936932303E-2</c:v>
                </c:pt>
                <c:pt idx="37">
                  <c:v>5.4281060996504538E-2</c:v>
                </c:pt>
                <c:pt idx="38">
                  <c:v>7.2170904407380165E-2</c:v>
                </c:pt>
                <c:pt idx="39">
                  <c:v>7.9883190828327511E-2</c:v>
                </c:pt>
                <c:pt idx="40">
                  <c:v>8.2019027226836627E-2</c:v>
                </c:pt>
                <c:pt idx="41">
                  <c:v>7.2619538566909059E-2</c:v>
                </c:pt>
                <c:pt idx="42">
                  <c:v>6.5538426989616427E-2</c:v>
                </c:pt>
                <c:pt idx="43">
                  <c:v>5.7789191373163629E-2</c:v>
                </c:pt>
                <c:pt idx="44">
                  <c:v>6.153746529027937E-2</c:v>
                </c:pt>
                <c:pt idx="45">
                  <c:v>8.0901915257110657E-2</c:v>
                </c:pt>
                <c:pt idx="46">
                  <c:v>0.10844091008789469</c:v>
                </c:pt>
                <c:pt idx="47">
                  <c:v>0.13138266567270174</c:v>
                </c:pt>
                <c:pt idx="48">
                  <c:v>0.12609824881989384</c:v>
                </c:pt>
                <c:pt idx="49">
                  <c:v>0.11109696660788737</c:v>
                </c:pt>
                <c:pt idx="50">
                  <c:v>0.10020914156493088</c:v>
                </c:pt>
                <c:pt idx="51">
                  <c:v>0.10807112157545329</c:v>
                </c:pt>
                <c:pt idx="52">
                  <c:v>0.11682122635927605</c:v>
                </c:pt>
                <c:pt idx="53">
                  <c:v>0.12012278054262349</c:v>
                </c:pt>
                <c:pt idx="54">
                  <c:v>0.11771987201014467</c:v>
                </c:pt>
                <c:pt idx="55">
                  <c:v>0.11590053752465845</c:v>
                </c:pt>
                <c:pt idx="56">
                  <c:v>0.11526283455227726</c:v>
                </c:pt>
                <c:pt idx="57">
                  <c:v>0.10862093080615076</c:v>
                </c:pt>
                <c:pt idx="58">
                  <c:v>9.655538917205253E-2</c:v>
                </c:pt>
                <c:pt idx="59">
                  <c:v>9.204062839284366E-2</c:v>
                </c:pt>
                <c:pt idx="60">
                  <c:v>0.10185807280431169</c:v>
                </c:pt>
                <c:pt idx="61">
                  <c:v>0.12377530302652695</c:v>
                </c:pt>
                <c:pt idx="62">
                  <c:v>0.13650752521811538</c:v>
                </c:pt>
                <c:pt idx="63">
                  <c:v>0.1418938309153992</c:v>
                </c:pt>
                <c:pt idx="64">
                  <c:v>0.13973651126941178</c:v>
                </c:pt>
                <c:pt idx="65">
                  <c:v>0.1486643716293734</c:v>
                </c:pt>
                <c:pt idx="66">
                  <c:v>0.15566568195664154</c:v>
                </c:pt>
                <c:pt idx="67">
                  <c:v>0.16254576113175689</c:v>
                </c:pt>
                <c:pt idx="68">
                  <c:v>0.15438529789151856</c:v>
                </c:pt>
                <c:pt idx="69">
                  <c:v>0.14093142245808599</c:v>
                </c:pt>
                <c:pt idx="70">
                  <c:v>0.13430320605906454</c:v>
                </c:pt>
                <c:pt idx="71">
                  <c:v>0.13906138396053347</c:v>
                </c:pt>
                <c:pt idx="72">
                  <c:v>0.15496529304488749</c:v>
                </c:pt>
                <c:pt idx="73">
                  <c:v>0.16290502109878902</c:v>
                </c:pt>
                <c:pt idx="74">
                  <c:v>0.16622665041384521</c:v>
                </c:pt>
                <c:pt idx="75">
                  <c:v>0.1594650815112959</c:v>
                </c:pt>
                <c:pt idx="76">
                  <c:v>0.15840967226258762</c:v>
                </c:pt>
                <c:pt idx="77">
                  <c:v>0.15126156750784525</c:v>
                </c:pt>
                <c:pt idx="78">
                  <c:v>0.14803818492703114</c:v>
                </c:pt>
                <c:pt idx="79">
                  <c:v>0.14570096780638608</c:v>
                </c:pt>
                <c:pt idx="80">
                  <c:v>0.15159485724756427</c:v>
                </c:pt>
                <c:pt idx="81">
                  <c:v>0.16299024386640326</c:v>
                </c:pt>
                <c:pt idx="82">
                  <c:v>0.16495557891825063</c:v>
                </c:pt>
                <c:pt idx="83">
                  <c:v>0.16495172708146377</c:v>
                </c:pt>
                <c:pt idx="84">
                  <c:v>0.15101635166146665</c:v>
                </c:pt>
                <c:pt idx="85">
                  <c:v>0.13973073738756581</c:v>
                </c:pt>
                <c:pt idx="86">
                  <c:v>0.1196696953193479</c:v>
                </c:pt>
                <c:pt idx="87">
                  <c:v>0.11182737230602169</c:v>
                </c:pt>
                <c:pt idx="88">
                  <c:v>0.10368314304100767</c:v>
                </c:pt>
                <c:pt idx="89">
                  <c:v>0.1040052598288157</c:v>
                </c:pt>
                <c:pt idx="90">
                  <c:v>9.1263265313363373E-2</c:v>
                </c:pt>
                <c:pt idx="91">
                  <c:v>7.2862287942532467E-2</c:v>
                </c:pt>
                <c:pt idx="92">
                  <c:v>4.9888239798702161E-2</c:v>
                </c:pt>
                <c:pt idx="93">
                  <c:v>3.4515237653551134E-2</c:v>
                </c:pt>
                <c:pt idx="94">
                  <c:v>3.6067774609931602E-2</c:v>
                </c:pt>
                <c:pt idx="95">
                  <c:v>3.6792277154763076E-2</c:v>
                </c:pt>
                <c:pt idx="96">
                  <c:v>4.3332275122896613E-2</c:v>
                </c:pt>
                <c:pt idx="97">
                  <c:v>4.0661080052855736E-2</c:v>
                </c:pt>
                <c:pt idx="98">
                  <c:v>4.5688627536890625E-2</c:v>
                </c:pt>
                <c:pt idx="99">
                  <c:v>4.6858426082633686E-2</c:v>
                </c:pt>
                <c:pt idx="100">
                  <c:v>4.3876821295481649E-2</c:v>
                </c:pt>
                <c:pt idx="101">
                  <c:v>4.0371941960644753E-2</c:v>
                </c:pt>
                <c:pt idx="102">
                  <c:v>4.0681802285700064E-2</c:v>
                </c:pt>
                <c:pt idx="103">
                  <c:v>5.0620781031509132E-2</c:v>
                </c:pt>
                <c:pt idx="104">
                  <c:v>5.1467743121304199E-2</c:v>
                </c:pt>
                <c:pt idx="105">
                  <c:v>4.090533322024692E-2</c:v>
                </c:pt>
                <c:pt idx="106">
                  <c:v>2.1231254456434812E-2</c:v>
                </c:pt>
                <c:pt idx="107">
                  <c:v>9.1126367635609995E-3</c:v>
                </c:pt>
                <c:pt idx="108">
                  <c:v>2.9495328123689823E-3</c:v>
                </c:pt>
                <c:pt idx="109">
                  <c:v>-8.6313808418662097E-3</c:v>
                </c:pt>
                <c:pt idx="110">
                  <c:v>-2.7752952757921889E-2</c:v>
                </c:pt>
                <c:pt idx="111">
                  <c:v>-5.2831555624655024E-2</c:v>
                </c:pt>
                <c:pt idx="112">
                  <c:v>-6.2530234094191006E-2</c:v>
                </c:pt>
                <c:pt idx="113">
                  <c:v>-7.0779138651723139E-2</c:v>
                </c:pt>
                <c:pt idx="114">
                  <c:v>-7.0698873802789164E-2</c:v>
                </c:pt>
                <c:pt idx="115">
                  <c:v>-8.0726904365789443E-2</c:v>
                </c:pt>
                <c:pt idx="116">
                  <c:v>-9.0770224524283294E-2</c:v>
                </c:pt>
                <c:pt idx="117">
                  <c:v>-9.8020669048670017E-2</c:v>
                </c:pt>
                <c:pt idx="118">
                  <c:v>-0.1153893991247037</c:v>
                </c:pt>
                <c:pt idx="119">
                  <c:v>-0.12926842600893751</c:v>
                </c:pt>
                <c:pt idx="120">
                  <c:v>-0.15901370160261996</c:v>
                </c:pt>
                <c:pt idx="121">
                  <c:v>-0.17423191012155603</c:v>
                </c:pt>
                <c:pt idx="122">
                  <c:v>-0.19222529597770011</c:v>
                </c:pt>
                <c:pt idx="123">
                  <c:v>-0.19510417179640061</c:v>
                </c:pt>
                <c:pt idx="124">
                  <c:v>-0.19860060326986939</c:v>
                </c:pt>
                <c:pt idx="125">
                  <c:v>-0.19342489310213418</c:v>
                </c:pt>
                <c:pt idx="126">
                  <c:v>-0.19009061239735281</c:v>
                </c:pt>
                <c:pt idx="127">
                  <c:v>-0.1915736218418479</c:v>
                </c:pt>
                <c:pt idx="128">
                  <c:v>-0.19734021458286344</c:v>
                </c:pt>
                <c:pt idx="129">
                  <c:v>-0.20471990483894664</c:v>
                </c:pt>
                <c:pt idx="130">
                  <c:v>-0.18696717479386549</c:v>
                </c:pt>
                <c:pt idx="131">
                  <c:v>-0.16813311755353499</c:v>
                </c:pt>
                <c:pt idx="132">
                  <c:v>-0.13315905666505179</c:v>
                </c:pt>
                <c:pt idx="133">
                  <c:v>-0.1109355847109772</c:v>
                </c:pt>
                <c:pt idx="134">
                  <c:v>-8.6491639006706422E-2</c:v>
                </c:pt>
                <c:pt idx="135">
                  <c:v>-8.3695539591042367E-2</c:v>
                </c:pt>
                <c:pt idx="136">
                  <c:v>-9.447932251935387E-2</c:v>
                </c:pt>
                <c:pt idx="137">
                  <c:v>-0.11107948495321451</c:v>
                </c:pt>
                <c:pt idx="138">
                  <c:v>-0.11508037628507173</c:v>
                </c:pt>
                <c:pt idx="139">
                  <c:v>-0.10334983347304527</c:v>
                </c:pt>
                <c:pt idx="140">
                  <c:v>-8.1323186601476416E-2</c:v>
                </c:pt>
                <c:pt idx="141">
                  <c:v>-5.7353083314086728E-2</c:v>
                </c:pt>
                <c:pt idx="142">
                  <c:v>-4.8942481325228604E-2</c:v>
                </c:pt>
                <c:pt idx="143">
                  <c:v>-4.8208824386189897E-2</c:v>
                </c:pt>
                <c:pt idx="144">
                  <c:v>-6.8853537212787308E-2</c:v>
                </c:pt>
                <c:pt idx="145">
                  <c:v>-8.765543460531211E-2</c:v>
                </c:pt>
                <c:pt idx="146">
                  <c:v>-9.2952386721298796E-2</c:v>
                </c:pt>
                <c:pt idx="147">
                  <c:v>-7.1797912120329932E-2</c:v>
                </c:pt>
                <c:pt idx="148">
                  <c:v>-4.0621567009259452E-2</c:v>
                </c:pt>
                <c:pt idx="149">
                  <c:v>-2.6372650226622052E-2</c:v>
                </c:pt>
                <c:pt idx="150">
                  <c:v>-2.7009922302988931E-2</c:v>
                </c:pt>
                <c:pt idx="151">
                  <c:v>-2.6984954722831356E-2</c:v>
                </c:pt>
                <c:pt idx="152">
                  <c:v>-1.0787686385370976E-2</c:v>
                </c:pt>
                <c:pt idx="153">
                  <c:v>7.8125566942075508E-3</c:v>
                </c:pt>
                <c:pt idx="154">
                  <c:v>1.4470103184330174E-2</c:v>
                </c:pt>
                <c:pt idx="155">
                  <c:v>5.1151116765608684E-3</c:v>
                </c:pt>
                <c:pt idx="156">
                  <c:v>-1.2878174907132722E-3</c:v>
                </c:pt>
                <c:pt idx="157">
                  <c:v>-4.1983338497484368E-3</c:v>
                </c:pt>
                <c:pt idx="158">
                  <c:v>7.0660483243889516E-3</c:v>
                </c:pt>
                <c:pt idx="159">
                  <c:v>8.7720396618242713E-3</c:v>
                </c:pt>
                <c:pt idx="160">
                  <c:v>1.4097860656915318E-2</c:v>
                </c:pt>
                <c:pt idx="161">
                  <c:v>1.9877152081937188E-2</c:v>
                </c:pt>
                <c:pt idx="162">
                  <c:v>3.0240343709091455E-2</c:v>
                </c:pt>
                <c:pt idx="163">
                  <c:v>3.2649991658521893E-2</c:v>
                </c:pt>
                <c:pt idx="164">
                  <c:v>2.8209537269151541E-2</c:v>
                </c:pt>
                <c:pt idx="165">
                  <c:v>3.2943242374147585E-2</c:v>
                </c:pt>
                <c:pt idx="166">
                  <c:v>4.1835704133530438E-2</c:v>
                </c:pt>
                <c:pt idx="167">
                  <c:v>5.4219458816400667E-2</c:v>
                </c:pt>
                <c:pt idx="168">
                  <c:v>5.6522115263130113E-2</c:v>
                </c:pt>
                <c:pt idx="169">
                  <c:v>5.8683184845642167E-2</c:v>
                </c:pt>
                <c:pt idx="170">
                  <c:v>5.6238792471527521E-2</c:v>
                </c:pt>
                <c:pt idx="171">
                  <c:v>6.7519659582818914E-2</c:v>
                </c:pt>
                <c:pt idx="172">
                  <c:v>7.6651887015407372E-2</c:v>
                </c:pt>
                <c:pt idx="173">
                  <c:v>9.0345296533546282E-2</c:v>
                </c:pt>
                <c:pt idx="174">
                  <c:v>8.9284406068343758E-2</c:v>
                </c:pt>
                <c:pt idx="175">
                  <c:v>8.6316169292293132E-2</c:v>
                </c:pt>
                <c:pt idx="176">
                  <c:v>8.3659582434574054E-2</c:v>
                </c:pt>
                <c:pt idx="177">
                  <c:v>7.4140464797351591E-2</c:v>
                </c:pt>
                <c:pt idx="178">
                  <c:v>7.1472397438264723E-2</c:v>
                </c:pt>
                <c:pt idx="179">
                  <c:v>7.3113635446513836E-2</c:v>
                </c:pt>
                <c:pt idx="180">
                  <c:v>9.9603787820147005E-2</c:v>
                </c:pt>
                <c:pt idx="181">
                  <c:v>0.11938882444901222</c:v>
                </c:pt>
                <c:pt idx="182">
                  <c:v>0.12588512947249009</c:v>
                </c:pt>
                <c:pt idx="183">
                  <c:v>0.10945279095274252</c:v>
                </c:pt>
                <c:pt idx="184">
                  <c:v>0.10258305914145316</c:v>
                </c:pt>
                <c:pt idx="185">
                  <c:v>9.9595881527581698E-2</c:v>
                </c:pt>
                <c:pt idx="186">
                  <c:v>0.11034950292024126</c:v>
                </c:pt>
                <c:pt idx="187">
                  <c:v>0.11376908573687072</c:v>
                </c:pt>
                <c:pt idx="188">
                  <c:v>0.11766317918254421</c:v>
                </c:pt>
                <c:pt idx="189">
                  <c:v>0.11705737544345252</c:v>
                </c:pt>
                <c:pt idx="190">
                  <c:v>0.11917724137380437</c:v>
                </c:pt>
                <c:pt idx="191">
                  <c:v>0.1149278006744221</c:v>
                </c:pt>
                <c:pt idx="192">
                  <c:v>0.10843447197906331</c:v>
                </c:pt>
                <c:pt idx="193">
                  <c:v>0.10456825373571155</c:v>
                </c:pt>
                <c:pt idx="194">
                  <c:v>0.10714968276009462</c:v>
                </c:pt>
                <c:pt idx="195">
                  <c:v>0.1112928579769985</c:v>
                </c:pt>
                <c:pt idx="196">
                  <c:v>0.11183308017551763</c:v>
                </c:pt>
                <c:pt idx="197">
                  <c:v>0.11097668437031971</c:v>
                </c:pt>
                <c:pt idx="198">
                  <c:v>0.10799905632181961</c:v>
                </c:pt>
                <c:pt idx="199">
                  <c:v>0.10470101371684981</c:v>
                </c:pt>
                <c:pt idx="200">
                  <c:v>9.2765652460780057E-2</c:v>
                </c:pt>
                <c:pt idx="201">
                  <c:v>7.8178173542272855E-2</c:v>
                </c:pt>
                <c:pt idx="202">
                  <c:v>6.9813220742404258E-2</c:v>
                </c:pt>
                <c:pt idx="203">
                  <c:v>7.5671516056119215E-2</c:v>
                </c:pt>
                <c:pt idx="204">
                  <c:v>9.0511070695749263E-2</c:v>
                </c:pt>
                <c:pt idx="205">
                  <c:v>9.8384853388702176E-2</c:v>
                </c:pt>
                <c:pt idx="206">
                  <c:v>9.0505844019018067E-2</c:v>
                </c:pt>
                <c:pt idx="207">
                  <c:v>7.4929714443047857E-2</c:v>
                </c:pt>
                <c:pt idx="208">
                  <c:v>6.7130188129947754E-2</c:v>
                </c:pt>
                <c:pt idx="209">
                  <c:v>6.8098136821196364E-2</c:v>
                </c:pt>
                <c:pt idx="210">
                  <c:v>8.0164328033867971E-2</c:v>
                </c:pt>
                <c:pt idx="211">
                  <c:v>8.8038407481532799E-2</c:v>
                </c:pt>
                <c:pt idx="212">
                  <c:v>9.7938435868998752E-2</c:v>
                </c:pt>
                <c:pt idx="213">
                  <c:v>0.10142555111222196</c:v>
                </c:pt>
                <c:pt idx="214">
                  <c:v>9.9640252087025649E-2</c:v>
                </c:pt>
                <c:pt idx="215">
                  <c:v>9.4528123284824961E-2</c:v>
                </c:pt>
                <c:pt idx="216">
                  <c:v>9.2299421208545285E-2</c:v>
                </c:pt>
                <c:pt idx="217">
                  <c:v>0.10680085355494451</c:v>
                </c:pt>
                <c:pt idx="218">
                  <c:v>0.1224869701332465</c:v>
                </c:pt>
                <c:pt idx="219">
                  <c:v>0.14054849938021285</c:v>
                </c:pt>
                <c:pt idx="220">
                  <c:v>0.1450805559840409</c:v>
                </c:pt>
                <c:pt idx="221">
                  <c:v>0.15448245781231074</c:v>
                </c:pt>
                <c:pt idx="222">
                  <c:v>0.1440659990431874</c:v>
                </c:pt>
                <c:pt idx="223">
                  <c:v>0.13153618157263591</c:v>
                </c:pt>
                <c:pt idx="224">
                  <c:v>0.10980982037185116</c:v>
                </c:pt>
                <c:pt idx="225">
                  <c:v>0.10885363173491935</c:v>
                </c:pt>
                <c:pt idx="226">
                  <c:v>0.11707099689398381</c:v>
                </c:pt>
                <c:pt idx="227">
                  <c:v>0.12726619914518733</c:v>
                </c:pt>
                <c:pt idx="228">
                  <c:v>0.12206270728322544</c:v>
                </c:pt>
                <c:pt idx="229">
                  <c:v>9.5283875567457876E-2</c:v>
                </c:pt>
                <c:pt idx="230">
                  <c:v>7.0274168716175422E-2</c:v>
                </c:pt>
                <c:pt idx="231">
                  <c:v>5.8719082199640837E-2</c:v>
                </c:pt>
                <c:pt idx="232">
                  <c:v>5.7253567247511183E-2</c:v>
                </c:pt>
                <c:pt idx="233">
                  <c:v>5.5396366126657659E-2</c:v>
                </c:pt>
                <c:pt idx="234">
                  <c:v>4.886027435191953E-2</c:v>
                </c:pt>
                <c:pt idx="235">
                  <c:v>5.0852107194011564E-2</c:v>
                </c:pt>
                <c:pt idx="236">
                  <c:v>5.7236986551245206E-2</c:v>
                </c:pt>
                <c:pt idx="237">
                  <c:v>6.9095587903459821E-2</c:v>
                </c:pt>
                <c:pt idx="238">
                  <c:v>6.9389582266809802E-2</c:v>
                </c:pt>
                <c:pt idx="239">
                  <c:v>6.1789707601361821E-2</c:v>
                </c:pt>
                <c:pt idx="240">
                  <c:v>5.0909950258562819E-2</c:v>
                </c:pt>
                <c:pt idx="241">
                  <c:v>5.2417096615970271E-2</c:v>
                </c:pt>
                <c:pt idx="242">
                  <c:v>6.642378243983682E-2</c:v>
                </c:pt>
                <c:pt idx="243">
                  <c:v>7.380636338236779E-2</c:v>
                </c:pt>
                <c:pt idx="244">
                  <c:v>7.1826668302074292E-2</c:v>
                </c:pt>
                <c:pt idx="245">
                  <c:v>5.4995340383397373E-2</c:v>
                </c:pt>
                <c:pt idx="246">
                  <c:v>5.3660981095047466E-2</c:v>
                </c:pt>
                <c:pt idx="247">
                  <c:v>5.785510127681448E-2</c:v>
                </c:pt>
                <c:pt idx="248">
                  <c:v>6.8614406595651989E-2</c:v>
                </c:pt>
                <c:pt idx="249">
                  <c:v>6.0806781079046246E-2</c:v>
                </c:pt>
                <c:pt idx="250">
                  <c:v>4.7639854215529187E-2</c:v>
                </c:pt>
                <c:pt idx="251">
                  <c:v>4.3135632777216548E-2</c:v>
                </c:pt>
                <c:pt idx="252">
                  <c:v>5.282936864721699E-2</c:v>
                </c:pt>
                <c:pt idx="253">
                  <c:v>7.4338260458103766E-2</c:v>
                </c:pt>
                <c:pt idx="254">
                  <c:v>8.1741170685861286E-2</c:v>
                </c:pt>
                <c:pt idx="255">
                  <c:v>7.6592999334962553E-2</c:v>
                </c:pt>
                <c:pt idx="256">
                  <c:v>5.4272810771585966E-2</c:v>
                </c:pt>
                <c:pt idx="257">
                  <c:v>4.0769511141274695E-2</c:v>
                </c:pt>
                <c:pt idx="258">
                  <c:v>3.1517016740270298E-2</c:v>
                </c:pt>
                <c:pt idx="259">
                  <c:v>3.5359534142858529E-2</c:v>
                </c:pt>
                <c:pt idx="260">
                  <c:v>4.7876799251316715E-2</c:v>
                </c:pt>
                <c:pt idx="261">
                  <c:v>7.4992312893445989E-2</c:v>
                </c:pt>
                <c:pt idx="262">
                  <c:v>9.5438838739398069E-2</c:v>
                </c:pt>
                <c:pt idx="263">
                  <c:v>0.10016529876358238</c:v>
                </c:pt>
                <c:pt idx="264">
                  <c:v>8.4426805240541913E-2</c:v>
                </c:pt>
                <c:pt idx="265">
                  <c:v>6.5387578840221838E-2</c:v>
                </c:pt>
                <c:pt idx="266">
                  <c:v>6.5941871663630636E-2</c:v>
                </c:pt>
                <c:pt idx="267">
                  <c:v>8.3588407098611928E-2</c:v>
                </c:pt>
                <c:pt idx="268">
                  <c:v>0.11022948026306301</c:v>
                </c:pt>
                <c:pt idx="269">
                  <c:v>0.13167770821281932</c:v>
                </c:pt>
                <c:pt idx="270">
                  <c:v>0.14801061121993953</c:v>
                </c:pt>
                <c:pt idx="271">
                  <c:v>0.15619075233944635</c:v>
                </c:pt>
                <c:pt idx="272">
                  <c:v>0.15676875923264255</c:v>
                </c:pt>
                <c:pt idx="273">
                  <c:v>0.15919285165585872</c:v>
                </c:pt>
                <c:pt idx="274">
                  <c:v>0.16534387991652699</c:v>
                </c:pt>
                <c:pt idx="275">
                  <c:v>0.16500820550077933</c:v>
                </c:pt>
                <c:pt idx="276">
                  <c:v>0.16110297345013613</c:v>
                </c:pt>
                <c:pt idx="277">
                  <c:v>0.15032920758960788</c:v>
                </c:pt>
                <c:pt idx="278">
                  <c:v>0.15534588986153697</c:v>
                </c:pt>
                <c:pt idx="279">
                  <c:v>0.17368708857758342</c:v>
                </c:pt>
                <c:pt idx="280">
                  <c:v>0.19113913935561477</c:v>
                </c:pt>
                <c:pt idx="281">
                  <c:v>0.1896099846966377</c:v>
                </c:pt>
                <c:pt idx="282">
                  <c:v>0.17084492687072395</c:v>
                </c:pt>
                <c:pt idx="283">
                  <c:v>0.14705711987572645</c:v>
                </c:pt>
                <c:pt idx="284">
                  <c:v>0.12612445956321694</c:v>
                </c:pt>
                <c:pt idx="285">
                  <c:v>9.9226128249181533E-2</c:v>
                </c:pt>
                <c:pt idx="286">
                  <c:v>6.9358787292958857E-2</c:v>
                </c:pt>
                <c:pt idx="287">
                  <c:v>4.7633150586849471E-2</c:v>
                </c:pt>
                <c:pt idx="288">
                  <c:v>4.4725288867055291E-2</c:v>
                </c:pt>
                <c:pt idx="289">
                  <c:v>4.9721514395049793E-2</c:v>
                </c:pt>
                <c:pt idx="290">
                  <c:v>4.8379394839301426E-2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71-472C-BDC7-A4BC9A27D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016"/>
          <c:min val="36191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Segment'!$K$6:$K$308</c:f>
              <c:numCache>
                <c:formatCode>[$-409]mmm\-yy;@</c:formatCode>
                <c:ptCount val="30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</c:numCache>
            </c:numRef>
          </c:xVal>
          <c:yVal>
            <c:numRef>
              <c:f>'U.S. EW - By Segment'!$M$6:$M$308</c:f>
              <c:numCache>
                <c:formatCode>#,##0_);[Red]\(#,##0\)</c:formatCode>
                <c:ptCount val="303"/>
                <c:pt idx="0">
                  <c:v>84.287365768164094</c:v>
                </c:pt>
                <c:pt idx="1">
                  <c:v>83.314030281204495</c:v>
                </c:pt>
                <c:pt idx="2">
                  <c:v>83.003084481341702</c:v>
                </c:pt>
                <c:pt idx="3">
                  <c:v>83.897053835218898</c:v>
                </c:pt>
                <c:pt idx="4">
                  <c:v>85.231193278076702</c:v>
                </c:pt>
                <c:pt idx="5">
                  <c:v>85.352554112079105</c:v>
                </c:pt>
                <c:pt idx="6">
                  <c:v>85.163748513910093</c:v>
                </c:pt>
                <c:pt idx="7">
                  <c:v>83.791381292995297</c:v>
                </c:pt>
                <c:pt idx="8">
                  <c:v>84.924545642931406</c:v>
                </c:pt>
                <c:pt idx="9">
                  <c:v>85.821466516300902</c:v>
                </c:pt>
                <c:pt idx="10">
                  <c:v>89.811386598436599</c:v>
                </c:pt>
                <c:pt idx="11">
                  <c:v>91.565068590821795</c:v>
                </c:pt>
                <c:pt idx="12">
                  <c:v>92.213300566917098</c:v>
                </c:pt>
                <c:pt idx="13">
                  <c:v>88.358793830020005</c:v>
                </c:pt>
                <c:pt idx="14">
                  <c:v>86.613443387140705</c:v>
                </c:pt>
                <c:pt idx="15">
                  <c:v>86.360214577558693</c:v>
                </c:pt>
                <c:pt idx="16">
                  <c:v>91.044839544873</c:v>
                </c:pt>
                <c:pt idx="17">
                  <c:v>93.5573911684899</c:v>
                </c:pt>
                <c:pt idx="18">
                  <c:v>96.388818819226699</c:v>
                </c:pt>
                <c:pt idx="19">
                  <c:v>94.786809555460906</c:v>
                </c:pt>
                <c:pt idx="20">
                  <c:v>94.986385836564196</c:v>
                </c:pt>
                <c:pt idx="21">
                  <c:v>93.5481940815326</c:v>
                </c:pt>
                <c:pt idx="22">
                  <c:v>95.811582060378498</c:v>
                </c:pt>
                <c:pt idx="23">
                  <c:v>95.834010243131701</c:v>
                </c:pt>
                <c:pt idx="24">
                  <c:v>98.092324691528503</c:v>
                </c:pt>
                <c:pt idx="25">
                  <c:v>97.349252183313695</c:v>
                </c:pt>
                <c:pt idx="26">
                  <c:v>97.985356229542802</c:v>
                </c:pt>
                <c:pt idx="27">
                  <c:v>96.768048305632604</c:v>
                </c:pt>
                <c:pt idx="28">
                  <c:v>98.471319409357605</c:v>
                </c:pt>
                <c:pt idx="29">
                  <c:v>101.427688689193</c:v>
                </c:pt>
                <c:pt idx="30">
                  <c:v>104.90434975085</c:v>
                </c:pt>
                <c:pt idx="31">
                  <c:v>105.693568346435</c:v>
                </c:pt>
                <c:pt idx="32">
                  <c:v>103.597875326039</c:v>
                </c:pt>
                <c:pt idx="33">
                  <c:v>101.292543982192</c:v>
                </c:pt>
                <c:pt idx="34">
                  <c:v>99.786856261949296</c:v>
                </c:pt>
                <c:pt idx="35">
                  <c:v>100</c:v>
                </c:pt>
                <c:pt idx="36">
                  <c:v>101.413595912232</c:v>
                </c:pt>
                <c:pt idx="37">
                  <c:v>103.77277436170399</c:v>
                </c:pt>
                <c:pt idx="38">
                  <c:v>104.876193064278</c:v>
                </c:pt>
                <c:pt idx="39">
                  <c:v>103.846502216807</c:v>
                </c:pt>
                <c:pt idx="40">
                  <c:v>102.83740843112599</c:v>
                </c:pt>
                <c:pt idx="41">
                  <c:v>103.13066257104801</c:v>
                </c:pt>
                <c:pt idx="42">
                  <c:v>105.51466027986601</c:v>
                </c:pt>
                <c:pt idx="43">
                  <c:v>107.800188913897</c:v>
                </c:pt>
                <c:pt idx="44">
                  <c:v>107.40103654687201</c:v>
                </c:pt>
                <c:pt idx="45">
                  <c:v>103.602542958749</c:v>
                </c:pt>
                <c:pt idx="46">
                  <c:v>102.243314282887</c:v>
                </c:pt>
                <c:pt idx="47">
                  <c:v>102.27115416445901</c:v>
                </c:pt>
                <c:pt idx="48">
                  <c:v>104.40794129835901</c:v>
                </c:pt>
                <c:pt idx="49">
                  <c:v>103.701165161414</c:v>
                </c:pt>
                <c:pt idx="50">
                  <c:v>101.67853331103299</c:v>
                </c:pt>
                <c:pt idx="51">
                  <c:v>99.809490124746006</c:v>
                </c:pt>
                <c:pt idx="52">
                  <c:v>99.106913837305598</c:v>
                </c:pt>
                <c:pt idx="53">
                  <c:v>99.896376769932502</c:v>
                </c:pt>
                <c:pt idx="54">
                  <c:v>101.05289698239901</c:v>
                </c:pt>
                <c:pt idx="55">
                  <c:v>104.19263626067701</c:v>
                </c:pt>
                <c:pt idx="56">
                  <c:v>106.840462837546</c:v>
                </c:pt>
                <c:pt idx="57">
                  <c:v>109.62492684563099</c:v>
                </c:pt>
                <c:pt idx="58">
                  <c:v>109.727039061749</c:v>
                </c:pt>
                <c:pt idx="59">
                  <c:v>108.955529835579</c:v>
                </c:pt>
                <c:pt idx="60">
                  <c:v>107.33006940342</c:v>
                </c:pt>
                <c:pt idx="61">
                  <c:v>107.92452582589</c:v>
                </c:pt>
                <c:pt idx="62">
                  <c:v>110.42021052244</c:v>
                </c:pt>
                <c:pt idx="63">
                  <c:v>113.01701352219099</c:v>
                </c:pt>
                <c:pt idx="64">
                  <c:v>114.209546316749</c:v>
                </c:pt>
                <c:pt idx="65">
                  <c:v>113.663067076088</c:v>
                </c:pt>
                <c:pt idx="66">
                  <c:v>112.943489997859</c:v>
                </c:pt>
                <c:pt idx="67">
                  <c:v>112.79988045150201</c:v>
                </c:pt>
                <c:pt idx="68">
                  <c:v>113.85149249327</c:v>
                </c:pt>
                <c:pt idx="69">
                  <c:v>115.207556115427</c:v>
                </c:pt>
                <c:pt idx="70">
                  <c:v>116.07559814374601</c:v>
                </c:pt>
                <c:pt idx="71">
                  <c:v>116.24603815056</c:v>
                </c:pt>
                <c:pt idx="72">
                  <c:v>116.56930746362001</c:v>
                </c:pt>
                <c:pt idx="73">
                  <c:v>118.99357564256</c:v>
                </c:pt>
                <c:pt idx="74">
                  <c:v>121.89296246235</c:v>
                </c:pt>
                <c:pt idx="75">
                  <c:v>124.114819849488</c:v>
                </c:pt>
                <c:pt idx="76">
                  <c:v>124.63584876977301</c:v>
                </c:pt>
                <c:pt idx="77">
                  <c:v>125.184733260196</c:v>
                </c:pt>
                <c:pt idx="78">
                  <c:v>125.60880349533601</c:v>
                </c:pt>
                <c:pt idx="79">
                  <c:v>127.485155986884</c:v>
                </c:pt>
                <c:pt idx="80">
                  <c:v>129.211305731621</c:v>
                </c:pt>
                <c:pt idx="81">
                  <c:v>130.80285479864199</c:v>
                </c:pt>
                <c:pt idx="82">
                  <c:v>130.19864055389101</c:v>
                </c:pt>
                <c:pt idx="83">
                  <c:v>130.34705261825499</c:v>
                </c:pt>
                <c:pt idx="84">
                  <c:v>129.71169571649199</c:v>
                </c:pt>
                <c:pt idx="85">
                  <c:v>132.66656357118401</c:v>
                </c:pt>
                <c:pt idx="86">
                  <c:v>134.92408618469901</c:v>
                </c:pt>
                <c:pt idx="87">
                  <c:v>137.87148890821101</c:v>
                </c:pt>
                <c:pt idx="88">
                  <c:v>139.549047789535</c:v>
                </c:pt>
                <c:pt idx="89">
                  <c:v>140.651499429398</c:v>
                </c:pt>
                <c:pt idx="90">
                  <c:v>143.42772459021899</c:v>
                </c:pt>
                <c:pt idx="91">
                  <c:v>146.915994461206</c:v>
                </c:pt>
                <c:pt idx="92">
                  <c:v>151.07926213918799</c:v>
                </c:pt>
                <c:pt idx="93">
                  <c:v>151.989218191817</c:v>
                </c:pt>
                <c:pt idx="94">
                  <c:v>151.44788970121601</c:v>
                </c:pt>
                <c:pt idx="95">
                  <c:v>151.03449972484</c:v>
                </c:pt>
                <c:pt idx="96">
                  <c:v>151.61241608045299</c:v>
                </c:pt>
                <c:pt idx="97">
                  <c:v>153.45551856113701</c:v>
                </c:pt>
                <c:pt idx="98">
                  <c:v>153.851412895696</c:v>
                </c:pt>
                <c:pt idx="99">
                  <c:v>154.78035843185401</c:v>
                </c:pt>
                <c:pt idx="100">
                  <c:v>154.48906901272201</c:v>
                </c:pt>
                <c:pt idx="101">
                  <c:v>155.66803326728501</c:v>
                </c:pt>
                <c:pt idx="102">
                  <c:v>155.362308474282</c:v>
                </c:pt>
                <c:pt idx="103">
                  <c:v>156.45529927771301</c:v>
                </c:pt>
                <c:pt idx="104">
                  <c:v>156.018118336057</c:v>
                </c:pt>
                <c:pt idx="105">
                  <c:v>157.27098003942999</c:v>
                </c:pt>
                <c:pt idx="106">
                  <c:v>158.48428624665101</c:v>
                </c:pt>
                <c:pt idx="107">
                  <c:v>162.119075584429</c:v>
                </c:pt>
                <c:pt idx="108">
                  <c:v>164.72373758869901</c:v>
                </c:pt>
                <c:pt idx="109">
                  <c:v>167.44010880282099</c:v>
                </c:pt>
                <c:pt idx="110">
                  <c:v>167.274909037599</c:v>
                </c:pt>
                <c:pt idx="111">
                  <c:v>168.25261751727999</c:v>
                </c:pt>
                <c:pt idx="112">
                  <c:v>167.85722776668899</c:v>
                </c:pt>
                <c:pt idx="113">
                  <c:v>169.893579254846</c:v>
                </c:pt>
                <c:pt idx="114">
                  <c:v>169.66997811455801</c:v>
                </c:pt>
                <c:pt idx="115">
                  <c:v>170.240135849236</c:v>
                </c:pt>
                <c:pt idx="116">
                  <c:v>166.435865860912</c:v>
                </c:pt>
                <c:pt idx="117">
                  <c:v>162.21272513301901</c:v>
                </c:pt>
                <c:pt idx="118">
                  <c:v>156.008460417495</c:v>
                </c:pt>
                <c:pt idx="119">
                  <c:v>153.54934884858599</c:v>
                </c:pt>
                <c:pt idx="120">
                  <c:v>153.41459493533199</c:v>
                </c:pt>
                <c:pt idx="121">
                  <c:v>158.24958265378001</c:v>
                </c:pt>
                <c:pt idx="122">
                  <c:v>161.298906361468</c:v>
                </c:pt>
                <c:pt idx="123">
                  <c:v>161.40217754658099</c:v>
                </c:pt>
                <c:pt idx="124">
                  <c:v>156.871850035509</c:v>
                </c:pt>
                <c:pt idx="125">
                  <c:v>153.84836613608601</c:v>
                </c:pt>
                <c:pt idx="126">
                  <c:v>153.43543589781501</c:v>
                </c:pt>
                <c:pt idx="127">
                  <c:v>154.973688670477</c:v>
                </c:pt>
                <c:pt idx="128">
                  <c:v>152.63340708872099</c:v>
                </c:pt>
                <c:pt idx="129">
                  <c:v>144.53245693680401</c:v>
                </c:pt>
                <c:pt idx="130">
                  <c:v>135.363766397582</c:v>
                </c:pt>
                <c:pt idx="131">
                  <c:v>131.60990053191901</c:v>
                </c:pt>
                <c:pt idx="132">
                  <c:v>129.91717370583399</c:v>
                </c:pt>
                <c:pt idx="133">
                  <c:v>126.924795894902</c:v>
                </c:pt>
                <c:pt idx="134">
                  <c:v>118.269172120338</c:v>
                </c:pt>
                <c:pt idx="135">
                  <c:v>113.132513696046</c:v>
                </c:pt>
                <c:pt idx="136">
                  <c:v>109.796309989683</c:v>
                </c:pt>
                <c:pt idx="137">
                  <c:v>110.95860427060001</c:v>
                </c:pt>
                <c:pt idx="138">
                  <c:v>110.159727221737</c:v>
                </c:pt>
                <c:pt idx="139">
                  <c:v>108.19871085638501</c:v>
                </c:pt>
                <c:pt idx="140">
                  <c:v>104.148520968949</c:v>
                </c:pt>
                <c:pt idx="141">
                  <c:v>101.051600198963</c:v>
                </c:pt>
                <c:pt idx="142">
                  <c:v>100.562076098221</c:v>
                </c:pt>
                <c:pt idx="143">
                  <c:v>101.16726477537</c:v>
                </c:pt>
                <c:pt idx="144">
                  <c:v>101.378630570713</c:v>
                </c:pt>
                <c:pt idx="145">
                  <c:v>100.612896512718</c:v>
                </c:pt>
                <c:pt idx="146">
                  <c:v>101.61101786792401</c:v>
                </c:pt>
                <c:pt idx="147">
                  <c:v>105.28751920425</c:v>
                </c:pt>
                <c:pt idx="148">
                  <c:v>107.85912907690999</c:v>
                </c:pt>
                <c:pt idx="149">
                  <c:v>107.65065969935399</c:v>
                </c:pt>
                <c:pt idx="150">
                  <c:v>104.55254405039101</c:v>
                </c:pt>
                <c:pt idx="151">
                  <c:v>102.86014114715</c:v>
                </c:pt>
                <c:pt idx="152">
                  <c:v>103.23336976802101</c:v>
                </c:pt>
                <c:pt idx="153">
                  <c:v>106.100060194119</c:v>
                </c:pt>
                <c:pt idx="154">
                  <c:v>109.367426122571</c:v>
                </c:pt>
                <c:pt idx="155">
                  <c:v>111.738236061346</c:v>
                </c:pt>
                <c:pt idx="156">
                  <c:v>110.843123032732</c:v>
                </c:pt>
                <c:pt idx="157">
                  <c:v>106.096641587338</c:v>
                </c:pt>
                <c:pt idx="158">
                  <c:v>102.281419773644</c:v>
                </c:pt>
                <c:pt idx="159">
                  <c:v>101.296017333053</c:v>
                </c:pt>
                <c:pt idx="160">
                  <c:v>103.762418147068</c:v>
                </c:pt>
                <c:pt idx="161">
                  <c:v>105.712410047614</c:v>
                </c:pt>
                <c:pt idx="162">
                  <c:v>108.25153665373099</c:v>
                </c:pt>
                <c:pt idx="163">
                  <c:v>110.028842869152</c:v>
                </c:pt>
                <c:pt idx="164">
                  <c:v>111.67954236858</c:v>
                </c:pt>
                <c:pt idx="165">
                  <c:v>113.642496086739</c:v>
                </c:pt>
                <c:pt idx="166">
                  <c:v>113.489268643695</c:v>
                </c:pt>
                <c:pt idx="167">
                  <c:v>113.87883618262001</c:v>
                </c:pt>
                <c:pt idx="168">
                  <c:v>111.11175255872401</c:v>
                </c:pt>
                <c:pt idx="169">
                  <c:v>109.484759673662</c:v>
                </c:pt>
                <c:pt idx="170">
                  <c:v>108.522774336325</c:v>
                </c:pt>
                <c:pt idx="171">
                  <c:v>110.121975130547</c:v>
                </c:pt>
                <c:pt idx="172">
                  <c:v>111.273759597504</c:v>
                </c:pt>
                <c:pt idx="173">
                  <c:v>112.95178250305101</c:v>
                </c:pt>
                <c:pt idx="174">
                  <c:v>115.062389159671</c:v>
                </c:pt>
                <c:pt idx="175">
                  <c:v>117.19734543788501</c:v>
                </c:pt>
                <c:pt idx="176">
                  <c:v>117.09198456079601</c:v>
                </c:pt>
                <c:pt idx="177">
                  <c:v>116.543953556807</c:v>
                </c:pt>
                <c:pt idx="178">
                  <c:v>115.61485080573399</c:v>
                </c:pt>
                <c:pt idx="179">
                  <c:v>116.429311309753</c:v>
                </c:pt>
                <c:pt idx="180">
                  <c:v>115.78713443703801</c:v>
                </c:pt>
                <c:pt idx="181">
                  <c:v>117.099946449614</c:v>
                </c:pt>
                <c:pt idx="182">
                  <c:v>118.525100038784</c:v>
                </c:pt>
                <c:pt idx="183">
                  <c:v>122.308586794341</c:v>
                </c:pt>
                <c:pt idx="184">
                  <c:v>123.646401370956</c:v>
                </c:pt>
                <c:pt idx="185">
                  <c:v>124.63430759163199</c:v>
                </c:pt>
                <c:pt idx="186">
                  <c:v>123.654248599878</c:v>
                </c:pt>
                <c:pt idx="187">
                  <c:v>124.028963106847</c:v>
                </c:pt>
                <c:pt idx="188">
                  <c:v>124.560338777442</c:v>
                </c:pt>
                <c:pt idx="189">
                  <c:v>125.796106247187</c:v>
                </c:pt>
                <c:pt idx="190">
                  <c:v>127.368406487893</c:v>
                </c:pt>
                <c:pt idx="191">
                  <c:v>128.32663777866301</c:v>
                </c:pt>
                <c:pt idx="192">
                  <c:v>130.292844141156</c:v>
                </c:pt>
                <c:pt idx="193">
                  <c:v>131.019118902836</c:v>
                </c:pt>
                <c:pt idx="194">
                  <c:v>133.277599509721</c:v>
                </c:pt>
                <c:pt idx="195">
                  <c:v>134.52777211699299</c:v>
                </c:pt>
                <c:pt idx="196">
                  <c:v>136.14742823934901</c:v>
                </c:pt>
                <c:pt idx="197">
                  <c:v>136.399313620783</c:v>
                </c:pt>
                <c:pt idx="198">
                  <c:v>136.806316734175</c:v>
                </c:pt>
                <c:pt idx="199">
                  <c:v>137.520002257264</c:v>
                </c:pt>
                <c:pt idx="200">
                  <c:v>139.461245638073</c:v>
                </c:pt>
                <c:pt idx="201">
                  <c:v>141.333019295063</c:v>
                </c:pt>
                <c:pt idx="202">
                  <c:v>143.91524582836601</c:v>
                </c:pt>
                <c:pt idx="203">
                  <c:v>146.048665488013</c:v>
                </c:pt>
                <c:pt idx="204">
                  <c:v>148.38548409038199</c:v>
                </c:pt>
                <c:pt idx="205">
                  <c:v>148.15866895387501</c:v>
                </c:pt>
                <c:pt idx="206">
                  <c:v>149.03930391109</c:v>
                </c:pt>
                <c:pt idx="207">
                  <c:v>149.483984755036</c:v>
                </c:pt>
                <c:pt idx="208">
                  <c:v>151.59146081031099</c:v>
                </c:pt>
                <c:pt idx="209">
                  <c:v>152.19689742761901</c:v>
                </c:pt>
                <c:pt idx="210">
                  <c:v>153.977578723059</c:v>
                </c:pt>
                <c:pt idx="211">
                  <c:v>155.22081447187799</c:v>
                </c:pt>
                <c:pt idx="212">
                  <c:v>155.48498649631199</c:v>
                </c:pt>
                <c:pt idx="213">
                  <c:v>153.43713898573699</c:v>
                </c:pt>
                <c:pt idx="214">
                  <c:v>152.942468426521</c:v>
                </c:pt>
                <c:pt idx="215">
                  <c:v>155.00103822054601</c:v>
                </c:pt>
                <c:pt idx="216">
                  <c:v>159.74711951998799</c:v>
                </c:pt>
                <c:pt idx="217">
                  <c:v>162.08133788916501</c:v>
                </c:pt>
                <c:pt idx="218">
                  <c:v>161.78111074993399</c:v>
                </c:pt>
                <c:pt idx="219">
                  <c:v>159.509976079853</c:v>
                </c:pt>
                <c:pt idx="220">
                  <c:v>160.201723840087</c:v>
                </c:pt>
                <c:pt idx="221">
                  <c:v>162.51964850492399</c:v>
                </c:pt>
                <c:pt idx="222">
                  <c:v>166.344754881847</c:v>
                </c:pt>
                <c:pt idx="223">
                  <c:v>168.66334399813601</c:v>
                </c:pt>
                <c:pt idx="224">
                  <c:v>169.83812651792701</c:v>
                </c:pt>
                <c:pt idx="225">
                  <c:v>168.764533480886</c:v>
                </c:pt>
                <c:pt idx="226">
                  <c:v>167.162751191339</c:v>
                </c:pt>
                <c:pt idx="227">
                  <c:v>166.079767332823</c:v>
                </c:pt>
                <c:pt idx="228">
                  <c:v>167.805958361248</c:v>
                </c:pt>
                <c:pt idx="229">
                  <c:v>171.455126490753</c:v>
                </c:pt>
                <c:pt idx="230">
                  <c:v>175.13944623818199</c:v>
                </c:pt>
                <c:pt idx="231">
                  <c:v>176.77519259738099</c:v>
                </c:pt>
                <c:pt idx="232">
                  <c:v>176.50755389356399</c:v>
                </c:pt>
                <c:pt idx="233">
                  <c:v>176.82543270732</c:v>
                </c:pt>
                <c:pt idx="234">
                  <c:v>177.23039883861199</c:v>
                </c:pt>
                <c:pt idx="235">
                  <c:v>179.91452373870399</c:v>
                </c:pt>
                <c:pt idx="236">
                  <c:v>181.25684682300999</c:v>
                </c:pt>
                <c:pt idx="237">
                  <c:v>182.80973729577201</c:v>
                </c:pt>
                <c:pt idx="238">
                  <c:v>180.828059542982</c:v>
                </c:pt>
                <c:pt idx="239">
                  <c:v>181.213001853604</c:v>
                </c:pt>
                <c:pt idx="240">
                  <c:v>183.38588589117001</c:v>
                </c:pt>
                <c:pt idx="241">
                  <c:v>189.296136235098</c:v>
                </c:pt>
                <c:pt idx="242">
                  <c:v>192.09750457605</c:v>
                </c:pt>
                <c:pt idx="243">
                  <c:v>191.399373698696</c:v>
                </c:pt>
                <c:pt idx="244">
                  <c:v>188.55399129803399</c:v>
                </c:pt>
                <c:pt idx="245">
                  <c:v>188.94031496911299</c:v>
                </c:pt>
                <c:pt idx="246">
                  <c:v>191.762448262557</c:v>
                </c:pt>
                <c:pt idx="247">
                  <c:v>196.23398719723099</c:v>
                </c:pt>
                <c:pt idx="248">
                  <c:v>199.348967443481</c:v>
                </c:pt>
                <c:pt idx="249">
                  <c:v>200.197027651356</c:v>
                </c:pt>
                <c:pt idx="250">
                  <c:v>198.74981700539399</c:v>
                </c:pt>
                <c:pt idx="251">
                  <c:v>196.92246906788401</c:v>
                </c:pt>
                <c:pt idx="252">
                  <c:v>197.33255498545</c:v>
                </c:pt>
                <c:pt idx="253">
                  <c:v>199.94401794072499</c:v>
                </c:pt>
                <c:pt idx="254">
                  <c:v>204.043864588834</c:v>
                </c:pt>
                <c:pt idx="255">
                  <c:v>205.614488007435</c:v>
                </c:pt>
                <c:pt idx="256">
                  <c:v>206.44722845472401</c:v>
                </c:pt>
                <c:pt idx="257">
                  <c:v>206.81844210375101</c:v>
                </c:pt>
                <c:pt idx="258">
                  <c:v>207.356472155597</c:v>
                </c:pt>
                <c:pt idx="259">
                  <c:v>206.14242233558701</c:v>
                </c:pt>
                <c:pt idx="260">
                  <c:v>205.53371804452999</c:v>
                </c:pt>
                <c:pt idx="261">
                  <c:v>205.453515093844</c:v>
                </c:pt>
                <c:pt idx="262">
                  <c:v>208.47759015296899</c:v>
                </c:pt>
                <c:pt idx="263">
                  <c:v>212.69068318925301</c:v>
                </c:pt>
                <c:pt idx="264">
                  <c:v>219.80643339945399</c:v>
                </c:pt>
                <c:pt idx="265">
                  <c:v>224.69927624840699</c:v>
                </c:pt>
                <c:pt idx="266">
                  <c:v>225.78952226939299</c:v>
                </c:pt>
                <c:pt idx="267">
                  <c:v>219.229273866179</c:v>
                </c:pt>
                <c:pt idx="268">
                  <c:v>210.56215539621999</c:v>
                </c:pt>
                <c:pt idx="269">
                  <c:v>208.29307276567201</c:v>
                </c:pt>
                <c:pt idx="270">
                  <c:v>211.28072600229899</c:v>
                </c:pt>
                <c:pt idx="271">
                  <c:v>218.03224890667099</c:v>
                </c:pt>
                <c:pt idx="272">
                  <c:v>222.30193418677399</c:v>
                </c:pt>
                <c:pt idx="273">
                  <c:v>228.91915922082299</c:v>
                </c:pt>
                <c:pt idx="274">
                  <c:v>232.38627476108701</c:v>
                </c:pt>
                <c:pt idx="275">
                  <c:v>236.404361944329</c:v>
                </c:pt>
                <c:pt idx="276">
                  <c:v>236.20886050641599</c:v>
                </c:pt>
                <c:pt idx="277">
                  <c:v>236.523643459341</c:v>
                </c:pt>
                <c:pt idx="278">
                  <c:v>239.52057281790599</c:v>
                </c:pt>
                <c:pt idx="279">
                  <c:v>244.52642569004399</c:v>
                </c:pt>
                <c:pt idx="280">
                  <c:v>247.82751379372101</c:v>
                </c:pt>
                <c:pt idx="281">
                  <c:v>249.11613673104799</c:v>
                </c:pt>
                <c:pt idx="282">
                  <c:v>252.945824123498</c:v>
                </c:pt>
                <c:pt idx="283">
                  <c:v>257.67428631764801</c:v>
                </c:pt>
                <c:pt idx="284">
                  <c:v>267.27995826208399</c:v>
                </c:pt>
                <c:pt idx="285">
                  <c:v>276.23960111971297</c:v>
                </c:pt>
                <c:pt idx="286">
                  <c:v>282.16655446705198</c:v>
                </c:pt>
                <c:pt idx="287">
                  <c:v>279.43200545310202</c:v>
                </c:pt>
                <c:pt idx="288">
                  <c:v>273.76517255295897</c:v>
                </c:pt>
                <c:pt idx="289">
                  <c:v>266.501723320157</c:v>
                </c:pt>
                <c:pt idx="290">
                  <c:v>271.79874665861098</c:v>
                </c:pt>
                <c:pt idx="291">
                  <c:v>287.50284627213699</c:v>
                </c:pt>
                <c:pt idx="292">
                  <c:v>299.81862167397401</c:v>
                </c:pt>
                <c:pt idx="293">
                  <c:v>303.56288020379998</c:v>
                </c:pt>
                <c:pt idx="294">
                  <c:v>298.98070281790001</c:v>
                </c:pt>
                <c:pt idx="295">
                  <c:v>297.08790076226001</c:v>
                </c:pt>
                <c:pt idx="296">
                  <c:v>296.45567204592197</c:v>
                </c:pt>
                <c:pt idx="297">
                  <c:v>298.80623278118702</c:v>
                </c:pt>
                <c:pt idx="298">
                  <c:v>288.69281857990399</c:v>
                </c:pt>
                <c:pt idx="299">
                  <c:v>278.75498177882901</c:v>
                </c:pt>
                <c:pt idx="300">
                  <c:v>265.74391753373999</c:v>
                </c:pt>
                <c:pt idx="301">
                  <c:v>266.346357430642</c:v>
                </c:pt>
                <c:pt idx="302">
                  <c:v>262.58169482607002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75-402F-87A6-AF8BE6431981}"/>
            </c:ext>
          </c:extLst>
        </c:ser>
        <c:ser>
          <c:idx val="4"/>
          <c:order val="1"/>
          <c:tx>
            <c:strRef>
              <c:f>'U.S. EW - By Segment'!$Q$5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Segment'!$K$6:$K$308</c:f>
              <c:numCache>
                <c:formatCode>[$-409]mmm\-yy;@</c:formatCode>
                <c:ptCount val="30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</c:numCache>
            </c:numRef>
          </c:xVal>
          <c:yVal>
            <c:numRef>
              <c:f>'U.S. EW - By Segment'!$Q$6:$Q$308</c:f>
              <c:numCache>
                <c:formatCode>#,##0_);[Red]\(#,##0\)</c:formatCode>
                <c:ptCount val="303"/>
                <c:pt idx="0">
                  <c:v>76.194111838759596</c:v>
                </c:pt>
                <c:pt idx="1">
                  <c:v>76.238552213529701</c:v>
                </c:pt>
                <c:pt idx="2">
                  <c:v>76.065600833090301</c:v>
                </c:pt>
                <c:pt idx="3">
                  <c:v>76.821287517863198</c:v>
                </c:pt>
                <c:pt idx="4">
                  <c:v>77.820839495274598</c:v>
                </c:pt>
                <c:pt idx="5">
                  <c:v>79.338127922812504</c:v>
                </c:pt>
                <c:pt idx="6">
                  <c:v>79.2630078291307</c:v>
                </c:pt>
                <c:pt idx="7">
                  <c:v>78.829359823289906</c:v>
                </c:pt>
                <c:pt idx="8">
                  <c:v>78.180728969378407</c:v>
                </c:pt>
                <c:pt idx="9">
                  <c:v>79.192668000329803</c:v>
                </c:pt>
                <c:pt idx="10">
                  <c:v>80.688376977202296</c:v>
                </c:pt>
                <c:pt idx="11">
                  <c:v>82.150443386586304</c:v>
                </c:pt>
                <c:pt idx="12">
                  <c:v>82.468055363697601</c:v>
                </c:pt>
                <c:pt idx="13">
                  <c:v>82.664436004804898</c:v>
                </c:pt>
                <c:pt idx="14">
                  <c:v>83.158904203746999</c:v>
                </c:pt>
                <c:pt idx="15">
                  <c:v>84.3583621735375</c:v>
                </c:pt>
                <c:pt idx="16">
                  <c:v>85.349804177032496</c:v>
                </c:pt>
                <c:pt idx="17">
                  <c:v>86.284234646422206</c:v>
                </c:pt>
                <c:pt idx="18">
                  <c:v>86.502879505612299</c:v>
                </c:pt>
                <c:pt idx="19">
                  <c:v>86.937885445417606</c:v>
                </c:pt>
                <c:pt idx="20">
                  <c:v>87.2430097632095</c:v>
                </c:pt>
                <c:pt idx="21">
                  <c:v>87.986748671538905</c:v>
                </c:pt>
                <c:pt idx="22">
                  <c:v>89.002285453597295</c:v>
                </c:pt>
                <c:pt idx="23">
                  <c:v>89.965442990239197</c:v>
                </c:pt>
                <c:pt idx="24">
                  <c:v>91.036657536799595</c:v>
                </c:pt>
                <c:pt idx="25">
                  <c:v>91.6067007939305</c:v>
                </c:pt>
                <c:pt idx="26">
                  <c:v>92.137671483464302</c:v>
                </c:pt>
                <c:pt idx="27">
                  <c:v>93.058009917508699</c:v>
                </c:pt>
                <c:pt idx="28">
                  <c:v>94.926826909300402</c:v>
                </c:pt>
                <c:pt idx="29">
                  <c:v>96.750782908577193</c:v>
                </c:pt>
                <c:pt idx="30">
                  <c:v>96.670137714234698</c:v>
                </c:pt>
                <c:pt idx="31">
                  <c:v>95.814867290115302</c:v>
                </c:pt>
                <c:pt idx="32">
                  <c:v>95.426770089819897</c:v>
                </c:pt>
                <c:pt idx="33">
                  <c:v>97.082502613780406</c:v>
                </c:pt>
                <c:pt idx="34">
                  <c:v>98.917741688270894</c:v>
                </c:pt>
                <c:pt idx="35">
                  <c:v>100</c:v>
                </c:pt>
                <c:pt idx="36">
                  <c:v>100.008709943745</c:v>
                </c:pt>
                <c:pt idx="37">
                  <c:v>99.745480105000993</c:v>
                </c:pt>
                <c:pt idx="38">
                  <c:v>99.5176945857297</c:v>
                </c:pt>
                <c:pt idx="39">
                  <c:v>99.564310910271502</c:v>
                </c:pt>
                <c:pt idx="40">
                  <c:v>100.208088294861</c:v>
                </c:pt>
                <c:pt idx="41">
                  <c:v>101.733827423401</c:v>
                </c:pt>
                <c:pt idx="42">
                  <c:v>103.419536875974</c:v>
                </c:pt>
                <c:pt idx="43">
                  <c:v>105.28986426501901</c:v>
                </c:pt>
                <c:pt idx="44">
                  <c:v>106.44606997787299</c:v>
                </c:pt>
                <c:pt idx="45">
                  <c:v>106.35002544286201</c:v>
                </c:pt>
                <c:pt idx="46">
                  <c:v>105.426736953839</c:v>
                </c:pt>
                <c:pt idx="47">
                  <c:v>104.072200800442</c:v>
                </c:pt>
                <c:pt idx="48">
                  <c:v>104.51364969474599</c:v>
                </c:pt>
                <c:pt idx="49">
                  <c:v>106.075333730422</c:v>
                </c:pt>
                <c:pt idx="50">
                  <c:v>108.447578656983</c:v>
                </c:pt>
                <c:pt idx="51">
                  <c:v>109.5982078728</c:v>
                </c:pt>
                <c:pt idx="52">
                  <c:v>110.436095558378</c:v>
                </c:pt>
                <c:pt idx="53">
                  <c:v>110.895710425516</c:v>
                </c:pt>
                <c:pt idx="54">
                  <c:v>111.84761267075901</c:v>
                </c:pt>
                <c:pt idx="55">
                  <c:v>112.82855157219601</c:v>
                </c:pt>
                <c:pt idx="56">
                  <c:v>114.092881006013</c:v>
                </c:pt>
                <c:pt idx="57">
                  <c:v>115.695970024155</c:v>
                </c:pt>
                <c:pt idx="58">
                  <c:v>117.765624779986</c:v>
                </c:pt>
                <c:pt idx="59">
                  <c:v>119.205846689346</c:v>
                </c:pt>
                <c:pt idx="60">
                  <c:v>119.36807113491</c:v>
                </c:pt>
                <c:pt idx="61">
                  <c:v>119.119643389562</c:v>
                </c:pt>
                <c:pt idx="62">
                  <c:v>119.607792505706</c:v>
                </c:pt>
                <c:pt idx="63">
                  <c:v>121.116341809929</c:v>
                </c:pt>
                <c:pt idx="64">
                  <c:v>122.816354282342</c:v>
                </c:pt>
                <c:pt idx="65">
                  <c:v>124.03937537647801</c:v>
                </c:pt>
                <c:pt idx="66">
                  <c:v>125.34101505990699</c:v>
                </c:pt>
                <c:pt idx="67">
                  <c:v>126.90206674106599</c:v>
                </c:pt>
                <c:pt idx="68">
                  <c:v>128.629801760444</c:v>
                </c:pt>
                <c:pt idx="69">
                  <c:v>129.67873805091099</c:v>
                </c:pt>
                <c:pt idx="70">
                  <c:v>130.196252063515</c:v>
                </c:pt>
                <c:pt idx="71">
                  <c:v>130.89561995070801</c:v>
                </c:pt>
                <c:pt idx="72">
                  <c:v>132.040474975352</c:v>
                </c:pt>
                <c:pt idx="73">
                  <c:v>134.42793964591399</c:v>
                </c:pt>
                <c:pt idx="74">
                  <c:v>136.833597341884</c:v>
                </c:pt>
                <c:pt idx="75">
                  <c:v>139.537471692759</c:v>
                </c:pt>
                <c:pt idx="76">
                  <c:v>141.44683152588701</c:v>
                </c:pt>
                <c:pt idx="77">
                  <c:v>143.89909420972299</c:v>
                </c:pt>
                <c:pt idx="78">
                  <c:v>146.06970029495901</c:v>
                </c:pt>
                <c:pt idx="79">
                  <c:v>148.41940118675299</c:v>
                </c:pt>
                <c:pt idx="80">
                  <c:v>149.095585340154</c:v>
                </c:pt>
                <c:pt idx="81">
                  <c:v>148.39117699225</c:v>
                </c:pt>
                <c:pt idx="82">
                  <c:v>148.30094469232699</c:v>
                </c:pt>
                <c:pt idx="83">
                  <c:v>149.823999958804</c:v>
                </c:pt>
                <c:pt idx="84">
                  <c:v>153.69699016552701</c:v>
                </c:pt>
                <c:pt idx="85">
                  <c:v>157.69945222216299</c:v>
                </c:pt>
                <c:pt idx="86">
                  <c:v>161.373591848442</c:v>
                </c:pt>
                <c:pt idx="87">
                  <c:v>163.52499981191099</c:v>
                </c:pt>
                <c:pt idx="88">
                  <c:v>165.49076554351001</c:v>
                </c:pt>
                <c:pt idx="89">
                  <c:v>167.20218817200401</c:v>
                </c:pt>
                <c:pt idx="90">
                  <c:v>168.76909919852301</c:v>
                </c:pt>
                <c:pt idx="91">
                  <c:v>170.72971665348999</c:v>
                </c:pt>
                <c:pt idx="92">
                  <c:v>171.73441110784501</c:v>
                </c:pt>
                <c:pt idx="93">
                  <c:v>172.867133954569</c:v>
                </c:pt>
                <c:pt idx="94">
                  <c:v>172.93434870912799</c:v>
                </c:pt>
                <c:pt idx="95">
                  <c:v>174.915223227594</c:v>
                </c:pt>
                <c:pt idx="96">
                  <c:v>176.72287482858101</c:v>
                </c:pt>
                <c:pt idx="97">
                  <c:v>179.48010347116099</c:v>
                </c:pt>
                <c:pt idx="98">
                  <c:v>180.09647261102501</c:v>
                </c:pt>
                <c:pt idx="99">
                  <c:v>181.274315694444</c:v>
                </c:pt>
                <c:pt idx="100">
                  <c:v>182.16300122785501</c:v>
                </c:pt>
                <c:pt idx="101">
                  <c:v>184.02917057693199</c:v>
                </c:pt>
                <c:pt idx="102">
                  <c:v>184.03408806479399</c:v>
                </c:pt>
                <c:pt idx="103">
                  <c:v>183.09245447302499</c:v>
                </c:pt>
                <c:pt idx="104">
                  <c:v>180.70423173258601</c:v>
                </c:pt>
                <c:pt idx="105">
                  <c:v>178.49126440020899</c:v>
                </c:pt>
                <c:pt idx="106">
                  <c:v>178.346688408066</c:v>
                </c:pt>
                <c:pt idx="107">
                  <c:v>179.40120099611599</c:v>
                </c:pt>
                <c:pt idx="108">
                  <c:v>182.39386262465899</c:v>
                </c:pt>
                <c:pt idx="109">
                  <c:v>184.78428877702299</c:v>
                </c:pt>
                <c:pt idx="110">
                  <c:v>186.926346181697</c:v>
                </c:pt>
                <c:pt idx="111">
                  <c:v>188.40165186360201</c:v>
                </c:pt>
                <c:pt idx="112">
                  <c:v>188.59427736912701</c:v>
                </c:pt>
                <c:pt idx="113">
                  <c:v>189.37465764756499</c:v>
                </c:pt>
                <c:pt idx="114">
                  <c:v>189.14346257211801</c:v>
                </c:pt>
                <c:pt idx="115">
                  <c:v>190.43536611655401</c:v>
                </c:pt>
                <c:pt idx="116">
                  <c:v>188.986931129721</c:v>
                </c:pt>
                <c:pt idx="117">
                  <c:v>186.04316232613499</c:v>
                </c:pt>
                <c:pt idx="118">
                  <c:v>183.53010331608701</c:v>
                </c:pt>
                <c:pt idx="119">
                  <c:v>183.371747608558</c:v>
                </c:pt>
                <c:pt idx="120">
                  <c:v>185.28695716585599</c:v>
                </c:pt>
                <c:pt idx="121">
                  <c:v>184.582304006664</c:v>
                </c:pt>
                <c:pt idx="122">
                  <c:v>181.838126626193</c:v>
                </c:pt>
                <c:pt idx="123">
                  <c:v>178.13419362036299</c:v>
                </c:pt>
                <c:pt idx="124">
                  <c:v>176.91905949366799</c:v>
                </c:pt>
                <c:pt idx="125">
                  <c:v>176.816145784805</c:v>
                </c:pt>
                <c:pt idx="126">
                  <c:v>176.67847856082301</c:v>
                </c:pt>
                <c:pt idx="127">
                  <c:v>175.45614767033001</c:v>
                </c:pt>
                <c:pt idx="128">
                  <c:v>171.62431797604199</c:v>
                </c:pt>
                <c:pt idx="129">
                  <c:v>167.78096675429001</c:v>
                </c:pt>
                <c:pt idx="130">
                  <c:v>162.16293772570401</c:v>
                </c:pt>
                <c:pt idx="131">
                  <c:v>159.256363377756</c:v>
                </c:pt>
                <c:pt idx="132">
                  <c:v>155.07056532718701</c:v>
                </c:pt>
                <c:pt idx="133">
                  <c:v>152.727238763873</c:v>
                </c:pt>
                <c:pt idx="134">
                  <c:v>148.49681472452801</c:v>
                </c:pt>
                <c:pt idx="135">
                  <c:v>145.681656740015</c:v>
                </c:pt>
                <c:pt idx="136">
                  <c:v>143.840682407993</c:v>
                </c:pt>
                <c:pt idx="137">
                  <c:v>144.31625042732099</c:v>
                </c:pt>
                <c:pt idx="138">
                  <c:v>145.28716009625401</c:v>
                </c:pt>
                <c:pt idx="139">
                  <c:v>145.14109611404899</c:v>
                </c:pt>
                <c:pt idx="140">
                  <c:v>141.872765714975</c:v>
                </c:pt>
                <c:pt idx="141">
                  <c:v>137.09401921304101</c:v>
                </c:pt>
                <c:pt idx="142">
                  <c:v>134.63718161381701</c:v>
                </c:pt>
                <c:pt idx="143">
                  <c:v>134.77171808966699</c:v>
                </c:pt>
                <c:pt idx="144">
                  <c:v>136.84117889359999</c:v>
                </c:pt>
                <c:pt idx="145">
                  <c:v>138.18038180059099</c:v>
                </c:pt>
                <c:pt idx="146">
                  <c:v>137.28019247543401</c:v>
                </c:pt>
                <c:pt idx="147">
                  <c:v>133.83539443742399</c:v>
                </c:pt>
                <c:pt idx="148">
                  <c:v>129.528399061404</c:v>
                </c:pt>
                <c:pt idx="149">
                  <c:v>127.34798500245</c:v>
                </c:pt>
                <c:pt idx="150">
                  <c:v>127.941666300203</c:v>
                </c:pt>
                <c:pt idx="151">
                  <c:v>129.37607975055701</c:v>
                </c:pt>
                <c:pt idx="152">
                  <c:v>128.76260948640601</c:v>
                </c:pt>
                <c:pt idx="153">
                  <c:v>126.51311172443199</c:v>
                </c:pt>
                <c:pt idx="154">
                  <c:v>124.687016565877</c:v>
                </c:pt>
                <c:pt idx="155">
                  <c:v>124.768750933367</c:v>
                </c:pt>
                <c:pt idx="156">
                  <c:v>124.094528667353</c:v>
                </c:pt>
                <c:pt idx="157">
                  <c:v>123.56788215786</c:v>
                </c:pt>
                <c:pt idx="158">
                  <c:v>122.87731361849799</c:v>
                </c:pt>
                <c:pt idx="159">
                  <c:v>123.8475838653</c:v>
                </c:pt>
                <c:pt idx="160">
                  <c:v>124.265637006308</c:v>
                </c:pt>
                <c:pt idx="161">
                  <c:v>123.75148588974599</c:v>
                </c:pt>
                <c:pt idx="162">
                  <c:v>122.91585452343</c:v>
                </c:pt>
                <c:pt idx="163">
                  <c:v>123.50939231990399</c:v>
                </c:pt>
                <c:pt idx="164">
                  <c:v>124.918447636718</c:v>
                </c:pt>
                <c:pt idx="165">
                  <c:v>125.81016357801801</c:v>
                </c:pt>
                <c:pt idx="166">
                  <c:v>125.851043158797</c:v>
                </c:pt>
                <c:pt idx="167">
                  <c:v>125.103712120393</c:v>
                </c:pt>
                <c:pt idx="168">
                  <c:v>123.925404793138</c:v>
                </c:pt>
                <c:pt idx="169">
                  <c:v>122.15072555117101</c:v>
                </c:pt>
                <c:pt idx="170">
                  <c:v>122.450499713239</c:v>
                </c:pt>
                <c:pt idx="171">
                  <c:v>123.026115240279</c:v>
                </c:pt>
                <c:pt idx="172">
                  <c:v>124.67708935972399</c:v>
                </c:pt>
                <c:pt idx="173">
                  <c:v>125.10635242694801</c:v>
                </c:pt>
                <c:pt idx="174">
                  <c:v>125.86436861889599</c:v>
                </c:pt>
                <c:pt idx="175">
                  <c:v>126.696418305482</c:v>
                </c:pt>
                <c:pt idx="176">
                  <c:v>127.97283882439299</c:v>
                </c:pt>
                <c:pt idx="177">
                  <c:v>130.174714581621</c:v>
                </c:pt>
                <c:pt idx="178">
                  <c:v>131.79260406373001</c:v>
                </c:pt>
                <c:pt idx="179">
                  <c:v>132.77689042395301</c:v>
                </c:pt>
                <c:pt idx="180">
                  <c:v>131.36271964328199</c:v>
                </c:pt>
                <c:pt idx="181">
                  <c:v>129.18706845101599</c:v>
                </c:pt>
                <c:pt idx="182">
                  <c:v>128.54001776422299</c:v>
                </c:pt>
                <c:pt idx="183">
                  <c:v>130.24119022446101</c:v>
                </c:pt>
                <c:pt idx="184">
                  <c:v>133.15945052684401</c:v>
                </c:pt>
                <c:pt idx="185">
                  <c:v>135.821190435061</c:v>
                </c:pt>
                <c:pt idx="186">
                  <c:v>137.31570676925799</c:v>
                </c:pt>
                <c:pt idx="187">
                  <c:v>138.33769029089299</c:v>
                </c:pt>
                <c:pt idx="188">
                  <c:v>139.158287978977</c:v>
                </c:pt>
                <c:pt idx="189">
                  <c:v>139.628915237738</c:v>
                </c:pt>
                <c:pt idx="190">
                  <c:v>140.28780589524899</c:v>
                </c:pt>
                <c:pt idx="191">
                  <c:v>141.685102131679</c:v>
                </c:pt>
                <c:pt idx="192">
                  <c:v>143.79377684916301</c:v>
                </c:pt>
                <c:pt idx="193">
                  <c:v>144.61841540597601</c:v>
                </c:pt>
                <c:pt idx="194">
                  <c:v>144.70783737741701</c:v>
                </c:pt>
                <c:pt idx="195">
                  <c:v>144.71995412314001</c:v>
                </c:pt>
                <c:pt idx="196">
                  <c:v>146.88105317632699</c:v>
                </c:pt>
                <c:pt idx="197">
                  <c:v>149.529958179023</c:v>
                </c:pt>
                <c:pt idx="198">
                  <c:v>152.540015054994</c:v>
                </c:pt>
                <c:pt idx="199">
                  <c:v>154.14881704794701</c:v>
                </c:pt>
                <c:pt idx="200">
                  <c:v>155.39595513731601</c:v>
                </c:pt>
                <c:pt idx="201">
                  <c:v>155.71870317631701</c:v>
                </c:pt>
                <c:pt idx="202">
                  <c:v>156.62205114347401</c:v>
                </c:pt>
                <c:pt idx="203">
                  <c:v>157.16447294155299</c:v>
                </c:pt>
                <c:pt idx="204">
                  <c:v>158.36062527205499</c:v>
                </c:pt>
                <c:pt idx="205">
                  <c:v>158.87512169919199</c:v>
                </c:pt>
                <c:pt idx="206">
                  <c:v>159.875442397868</c:v>
                </c:pt>
                <c:pt idx="207">
                  <c:v>160.918790130872</c:v>
                </c:pt>
                <c:pt idx="208">
                  <c:v>163.336174451842</c:v>
                </c:pt>
                <c:pt idx="209">
                  <c:v>166.004536068406</c:v>
                </c:pt>
                <c:pt idx="210">
                  <c:v>168.44461680514499</c:v>
                </c:pt>
                <c:pt idx="211">
                  <c:v>169.48599458976901</c:v>
                </c:pt>
                <c:pt idx="212">
                  <c:v>169.15773537716601</c:v>
                </c:pt>
                <c:pt idx="213">
                  <c:v>167.81613361070501</c:v>
                </c:pt>
                <c:pt idx="214">
                  <c:v>168.06005123477601</c:v>
                </c:pt>
                <c:pt idx="215">
                  <c:v>169.73388492124701</c:v>
                </c:pt>
                <c:pt idx="216">
                  <c:v>173.274230940389</c:v>
                </c:pt>
                <c:pt idx="217">
                  <c:v>174.66287250445899</c:v>
                </c:pt>
                <c:pt idx="218">
                  <c:v>174.61057773770099</c:v>
                </c:pt>
                <c:pt idx="219">
                  <c:v>173.30112287674899</c:v>
                </c:pt>
                <c:pt idx="220">
                  <c:v>174.78837824605199</c:v>
                </c:pt>
                <c:pt idx="221">
                  <c:v>177.452556238037</c:v>
                </c:pt>
                <c:pt idx="222">
                  <c:v>182.069589752366</c:v>
                </c:pt>
                <c:pt idx="223">
                  <c:v>184.48443226598201</c:v>
                </c:pt>
                <c:pt idx="224">
                  <c:v>185.909131591392</c:v>
                </c:pt>
                <c:pt idx="225">
                  <c:v>184.88839247801599</c:v>
                </c:pt>
                <c:pt idx="226">
                  <c:v>185.08886624946399</c:v>
                </c:pt>
                <c:pt idx="227">
                  <c:v>186.80919047641299</c:v>
                </c:pt>
                <c:pt idx="228">
                  <c:v>191.039609138695</c:v>
                </c:pt>
                <c:pt idx="229">
                  <c:v>195.31908545350601</c:v>
                </c:pt>
                <c:pt idx="230">
                  <c:v>197.47977199458501</c:v>
                </c:pt>
                <c:pt idx="231">
                  <c:v>198.92554453095599</c:v>
                </c:pt>
                <c:pt idx="232">
                  <c:v>202.31269975970699</c:v>
                </c:pt>
                <c:pt idx="233">
                  <c:v>208.62832252438099</c:v>
                </c:pt>
                <c:pt idx="234">
                  <c:v>213.16804797586201</c:v>
                </c:pt>
                <c:pt idx="235">
                  <c:v>212.80341801762</c:v>
                </c:pt>
                <c:pt idx="236">
                  <c:v>209.06844779677499</c:v>
                </c:pt>
                <c:pt idx="237">
                  <c:v>206.63151199063</c:v>
                </c:pt>
                <c:pt idx="238">
                  <c:v>208.98421615218899</c:v>
                </c:pt>
                <c:pt idx="239">
                  <c:v>212.87547754852201</c:v>
                </c:pt>
                <c:pt idx="240">
                  <c:v>216.29604557394299</c:v>
                </c:pt>
                <c:pt idx="241">
                  <c:v>213.72300480315101</c:v>
                </c:pt>
                <c:pt idx="242">
                  <c:v>210.105408666144</c:v>
                </c:pt>
                <c:pt idx="243">
                  <c:v>209.418285134114</c:v>
                </c:pt>
                <c:pt idx="244">
                  <c:v>212.95685647701501</c:v>
                </c:pt>
                <c:pt idx="245">
                  <c:v>218.867957797087</c:v>
                </c:pt>
                <c:pt idx="246">
                  <c:v>220.96722532279099</c:v>
                </c:pt>
                <c:pt idx="247">
                  <c:v>220.86716374552401</c:v>
                </c:pt>
                <c:pt idx="248">
                  <c:v>218.381652320066</c:v>
                </c:pt>
                <c:pt idx="249">
                  <c:v>219.38912251900399</c:v>
                </c:pt>
                <c:pt idx="250">
                  <c:v>221.66583341526899</c:v>
                </c:pt>
                <c:pt idx="251">
                  <c:v>224.493115975151</c:v>
                </c:pt>
                <c:pt idx="252">
                  <c:v>225.699428667072</c:v>
                </c:pt>
                <c:pt idx="253">
                  <c:v>224.64300605705799</c:v>
                </c:pt>
                <c:pt idx="254">
                  <c:v>224.23367311757801</c:v>
                </c:pt>
                <c:pt idx="255">
                  <c:v>224.833403894545</c:v>
                </c:pt>
                <c:pt idx="256">
                  <c:v>227.024198432975</c:v>
                </c:pt>
                <c:pt idx="257">
                  <c:v>228.715106106381</c:v>
                </c:pt>
                <c:pt idx="258">
                  <c:v>231.04129094514099</c:v>
                </c:pt>
                <c:pt idx="259">
                  <c:v>233.91110426383</c:v>
                </c:pt>
                <c:pt idx="260">
                  <c:v>235.24170809751399</c:v>
                </c:pt>
                <c:pt idx="261">
                  <c:v>234.47443940921499</c:v>
                </c:pt>
                <c:pt idx="262">
                  <c:v>231.81589953416699</c:v>
                </c:pt>
                <c:pt idx="263">
                  <c:v>231.792568344031</c:v>
                </c:pt>
                <c:pt idx="264">
                  <c:v>234.27999705986201</c:v>
                </c:pt>
                <c:pt idx="265">
                  <c:v>238.83669122524299</c:v>
                </c:pt>
                <c:pt idx="266">
                  <c:v>241.506375847756</c:v>
                </c:pt>
                <c:pt idx="267">
                  <c:v>242.39288590681301</c:v>
                </c:pt>
                <c:pt idx="268">
                  <c:v>240.60125671636001</c:v>
                </c:pt>
                <c:pt idx="269">
                  <c:v>239.07926864434299</c:v>
                </c:pt>
                <c:pt idx="270">
                  <c:v>238.56540317740601</c:v>
                </c:pt>
                <c:pt idx="271">
                  <c:v>240.59481000355001</c:v>
                </c:pt>
                <c:pt idx="272">
                  <c:v>244.412321377833</c:v>
                </c:pt>
                <c:pt idx="273">
                  <c:v>249.59903492252201</c:v>
                </c:pt>
                <c:pt idx="274">
                  <c:v>252.734301710312</c:v>
                </c:pt>
                <c:pt idx="275">
                  <c:v>254.32691639631099</c:v>
                </c:pt>
                <c:pt idx="276">
                  <c:v>254.58342344744099</c:v>
                </c:pt>
                <c:pt idx="277">
                  <c:v>255.22550538077701</c:v>
                </c:pt>
                <c:pt idx="278">
                  <c:v>257.72988408420701</c:v>
                </c:pt>
                <c:pt idx="279">
                  <c:v>261.28940280177198</c:v>
                </c:pt>
                <c:pt idx="280">
                  <c:v>264.31032443652902</c:v>
                </c:pt>
                <c:pt idx="281">
                  <c:v>267.87231194215502</c:v>
                </c:pt>
                <c:pt idx="282">
                  <c:v>271.62397694898499</c:v>
                </c:pt>
                <c:pt idx="283">
                  <c:v>276.88084477122197</c:v>
                </c:pt>
                <c:pt idx="284">
                  <c:v>280.411030279307</c:v>
                </c:pt>
                <c:pt idx="285">
                  <c:v>286.70682646503201</c:v>
                </c:pt>
                <c:pt idx="286">
                  <c:v>291.695020450671</c:v>
                </c:pt>
                <c:pt idx="287">
                  <c:v>294.91258749439902</c:v>
                </c:pt>
                <c:pt idx="288">
                  <c:v>295.40678284412502</c:v>
                </c:pt>
                <c:pt idx="289">
                  <c:v>294.56311953457998</c:v>
                </c:pt>
                <c:pt idx="290">
                  <c:v>298.847417465256</c:v>
                </c:pt>
                <c:pt idx="291">
                  <c:v>306.498583952003</c:v>
                </c:pt>
                <c:pt idx="292">
                  <c:v>313.64160955363201</c:v>
                </c:pt>
                <c:pt idx="293">
                  <c:v>316.83558671422401</c:v>
                </c:pt>
                <c:pt idx="294">
                  <c:v>317.33059981456802</c:v>
                </c:pt>
                <c:pt idx="295">
                  <c:v>317.35724325671202</c:v>
                </c:pt>
                <c:pt idx="296">
                  <c:v>316.88778383172001</c:v>
                </c:pt>
                <c:pt idx="297">
                  <c:v>316.74952618725803</c:v>
                </c:pt>
                <c:pt idx="298">
                  <c:v>315.22418857494802</c:v>
                </c:pt>
                <c:pt idx="299">
                  <c:v>313.05943985137498</c:v>
                </c:pt>
                <c:pt idx="300">
                  <c:v>313.75445001526401</c:v>
                </c:pt>
                <c:pt idx="301">
                  <c:v>313.14168027931902</c:v>
                </c:pt>
                <c:pt idx="302">
                  <c:v>317.36753294164498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75-402F-87A6-AF8BE6431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501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Segment'!$K$6:$K$332</c:f>
              <c:numCache>
                <c:formatCode>[$-409]mmm\-yy;@</c:formatCode>
                <c:ptCount val="327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</c:numCache>
            </c:numRef>
          </c:xVal>
          <c:yVal>
            <c:numRef>
              <c:f>'U.S. VW - By Segment'!$L$6:$L$332</c:f>
              <c:numCache>
                <c:formatCode>0</c:formatCode>
                <c:ptCount val="327"/>
                <c:pt idx="0">
                  <c:v>64.511390746716899</c:v>
                </c:pt>
                <c:pt idx="1">
                  <c:v>63.755469633451298</c:v>
                </c:pt>
                <c:pt idx="2">
                  <c:v>63.592067727994099</c:v>
                </c:pt>
                <c:pt idx="3">
                  <c:v>63.7107222759725</c:v>
                </c:pt>
                <c:pt idx="4">
                  <c:v>63.5949779845837</c:v>
                </c:pt>
                <c:pt idx="5">
                  <c:v>63.738167545814001</c:v>
                </c:pt>
                <c:pt idx="6">
                  <c:v>63.868863488677398</c:v>
                </c:pt>
                <c:pt idx="7">
                  <c:v>63.538258417326297</c:v>
                </c:pt>
                <c:pt idx="8">
                  <c:v>63.251128615299301</c:v>
                </c:pt>
                <c:pt idx="9">
                  <c:v>62.707188564100299</c:v>
                </c:pt>
                <c:pt idx="10">
                  <c:v>64.356440704313599</c:v>
                </c:pt>
                <c:pt idx="11">
                  <c:v>67.033545579826495</c:v>
                </c:pt>
                <c:pt idx="12">
                  <c:v>70.608217957651206</c:v>
                </c:pt>
                <c:pt idx="13">
                  <c:v>72.063171496805793</c:v>
                </c:pt>
                <c:pt idx="14">
                  <c:v>72.260696880178401</c:v>
                </c:pt>
                <c:pt idx="15">
                  <c:v>71.432482040363197</c:v>
                </c:pt>
                <c:pt idx="16">
                  <c:v>71.528799404449003</c:v>
                </c:pt>
                <c:pt idx="17">
                  <c:v>72.273380051037407</c:v>
                </c:pt>
                <c:pt idx="18">
                  <c:v>73.421867422415602</c:v>
                </c:pt>
                <c:pt idx="19">
                  <c:v>73.711074862227207</c:v>
                </c:pt>
                <c:pt idx="20">
                  <c:v>74.726300113953698</c:v>
                </c:pt>
                <c:pt idx="21">
                  <c:v>75.442486993181703</c:v>
                </c:pt>
                <c:pt idx="22">
                  <c:v>78.8871220605171</c:v>
                </c:pt>
                <c:pt idx="23">
                  <c:v>81.252992511363402</c:v>
                </c:pt>
                <c:pt idx="24">
                  <c:v>85.583907899616094</c:v>
                </c:pt>
                <c:pt idx="25">
                  <c:v>84.460092704451199</c:v>
                </c:pt>
                <c:pt idx="26">
                  <c:v>83.055831832529194</c:v>
                </c:pt>
                <c:pt idx="27">
                  <c:v>81.056834627104607</c:v>
                </c:pt>
                <c:pt idx="28">
                  <c:v>83.074996891612301</c:v>
                </c:pt>
                <c:pt idx="29">
                  <c:v>85.988092138022296</c:v>
                </c:pt>
                <c:pt idx="30">
                  <c:v>86.613969238374906</c:v>
                </c:pt>
                <c:pt idx="31">
                  <c:v>86.7722412421287</c:v>
                </c:pt>
                <c:pt idx="32">
                  <c:v>86.513023758423799</c:v>
                </c:pt>
                <c:pt idx="33">
                  <c:v>87.838155568443696</c:v>
                </c:pt>
                <c:pt idx="34">
                  <c:v>88.117520354486004</c:v>
                </c:pt>
                <c:pt idx="35">
                  <c:v>88.006625926239806</c:v>
                </c:pt>
                <c:pt idx="36">
                  <c:v>87.609290690859197</c:v>
                </c:pt>
                <c:pt idx="37">
                  <c:v>86.678270168873993</c:v>
                </c:pt>
                <c:pt idx="38">
                  <c:v>85.217357126026499</c:v>
                </c:pt>
                <c:pt idx="39">
                  <c:v>83.926370479863706</c:v>
                </c:pt>
                <c:pt idx="40">
                  <c:v>83.817222276988204</c:v>
                </c:pt>
                <c:pt idx="41">
                  <c:v>85.138910671013406</c:v>
                </c:pt>
                <c:pt idx="42">
                  <c:v>86.569150695956793</c:v>
                </c:pt>
                <c:pt idx="43">
                  <c:v>88.226904804904294</c:v>
                </c:pt>
                <c:pt idx="44">
                  <c:v>89.006657039443198</c:v>
                </c:pt>
                <c:pt idx="45">
                  <c:v>89.902538081895202</c:v>
                </c:pt>
                <c:pt idx="46">
                  <c:v>90.174674331521302</c:v>
                </c:pt>
                <c:pt idx="47">
                  <c:v>90.393118089066704</c:v>
                </c:pt>
                <c:pt idx="48">
                  <c:v>91.047114510274099</c:v>
                </c:pt>
                <c:pt idx="49">
                  <c:v>88.293875094667399</c:v>
                </c:pt>
                <c:pt idx="50">
                  <c:v>86.041916495755302</c:v>
                </c:pt>
                <c:pt idx="51">
                  <c:v>84.2362063808541</c:v>
                </c:pt>
                <c:pt idx="52">
                  <c:v>87.765389213674794</c:v>
                </c:pt>
                <c:pt idx="53">
                  <c:v>92.143727298484905</c:v>
                </c:pt>
                <c:pt idx="54">
                  <c:v>95.391706912336701</c:v>
                </c:pt>
                <c:pt idx="55">
                  <c:v>97.052067427040996</c:v>
                </c:pt>
                <c:pt idx="56">
                  <c:v>98.364287552225093</c:v>
                </c:pt>
                <c:pt idx="57">
                  <c:v>99.615665479726104</c:v>
                </c:pt>
                <c:pt idx="58">
                  <c:v>100.33013418863899</c:v>
                </c:pt>
                <c:pt idx="59">
                  <c:v>100</c:v>
                </c:pt>
                <c:pt idx="60">
                  <c:v>99.930304086208196</c:v>
                </c:pt>
                <c:pt idx="61">
                  <c:v>99.286018683035394</c:v>
                </c:pt>
                <c:pt idx="62">
                  <c:v>99.283577265746899</c:v>
                </c:pt>
                <c:pt idx="63">
                  <c:v>99.082109367112906</c:v>
                </c:pt>
                <c:pt idx="64">
                  <c:v>99.333061546610196</c:v>
                </c:pt>
                <c:pt idx="65">
                  <c:v>99.518792214425901</c:v>
                </c:pt>
                <c:pt idx="66">
                  <c:v>100.406663481367</c:v>
                </c:pt>
                <c:pt idx="67">
                  <c:v>100.59812355634401</c:v>
                </c:pt>
                <c:pt idx="68">
                  <c:v>100.438548174877</c:v>
                </c:pt>
                <c:pt idx="69">
                  <c:v>98.547876051944499</c:v>
                </c:pt>
                <c:pt idx="70">
                  <c:v>96.875237321661004</c:v>
                </c:pt>
                <c:pt idx="71">
                  <c:v>95.305175863504402</c:v>
                </c:pt>
                <c:pt idx="72">
                  <c:v>95.898347600943595</c:v>
                </c:pt>
                <c:pt idx="73">
                  <c:v>97.025441301869193</c:v>
                </c:pt>
                <c:pt idx="74">
                  <c:v>98.001510046056097</c:v>
                </c:pt>
                <c:pt idx="75">
                  <c:v>97.471250558342206</c:v>
                </c:pt>
                <c:pt idx="76">
                  <c:v>97.112872913528804</c:v>
                </c:pt>
                <c:pt idx="77">
                  <c:v>97.221252149768802</c:v>
                </c:pt>
                <c:pt idx="78">
                  <c:v>97.866322829485696</c:v>
                </c:pt>
                <c:pt idx="79">
                  <c:v>98.3007350890162</c:v>
                </c:pt>
                <c:pt idx="80">
                  <c:v>98.689204907876999</c:v>
                </c:pt>
                <c:pt idx="81">
                  <c:v>99.212253313500597</c:v>
                </c:pt>
                <c:pt idx="82">
                  <c:v>100.76386585440601</c:v>
                </c:pt>
                <c:pt idx="83">
                  <c:v>102.850278883299</c:v>
                </c:pt>
                <c:pt idx="84">
                  <c:v>105.65297047539801</c:v>
                </c:pt>
                <c:pt idx="85">
                  <c:v>106.641687733033</c:v>
                </c:pt>
                <c:pt idx="86">
                  <c:v>106.736915309227</c:v>
                </c:pt>
                <c:pt idx="87">
                  <c:v>105.141586938119</c:v>
                </c:pt>
                <c:pt idx="88">
                  <c:v>105.52984781150001</c:v>
                </c:pt>
                <c:pt idx="89">
                  <c:v>105.45407535856801</c:v>
                </c:pt>
                <c:pt idx="90">
                  <c:v>105.89886939817301</c:v>
                </c:pt>
                <c:pt idx="91">
                  <c:v>103.726772008791</c:v>
                </c:pt>
                <c:pt idx="92">
                  <c:v>102.606107151816</c:v>
                </c:pt>
                <c:pt idx="93">
                  <c:v>102.340382975165</c:v>
                </c:pt>
                <c:pt idx="94">
                  <c:v>103.10524767574</c:v>
                </c:pt>
                <c:pt idx="95">
                  <c:v>104.11299441865</c:v>
                </c:pt>
                <c:pt idx="96">
                  <c:v>104.64399059259399</c:v>
                </c:pt>
                <c:pt idx="97">
                  <c:v>108.23907372209899</c:v>
                </c:pt>
                <c:pt idx="98">
                  <c:v>110.502586726486</c:v>
                </c:pt>
                <c:pt idx="99">
                  <c:v>113.323714635201</c:v>
                </c:pt>
                <c:pt idx="100">
                  <c:v>113.53231851875699</c:v>
                </c:pt>
                <c:pt idx="101">
                  <c:v>116.082035824271</c:v>
                </c:pt>
                <c:pt idx="102">
                  <c:v>118.860015877832</c:v>
                </c:pt>
                <c:pt idx="103">
                  <c:v>121.836904876592</c:v>
                </c:pt>
                <c:pt idx="104">
                  <c:v>123.738338929641</c:v>
                </c:pt>
                <c:pt idx="105">
                  <c:v>124.926731180175</c:v>
                </c:pt>
                <c:pt idx="106">
                  <c:v>124.396783489629</c:v>
                </c:pt>
                <c:pt idx="107">
                  <c:v>123.58653764849799</c:v>
                </c:pt>
                <c:pt idx="108">
                  <c:v>122.631554356789</c:v>
                </c:pt>
                <c:pt idx="109">
                  <c:v>125.698923424933</c:v>
                </c:pt>
                <c:pt idx="110">
                  <c:v>127.699324809511</c:v>
                </c:pt>
                <c:pt idx="111">
                  <c:v>129.69874729289401</c:v>
                </c:pt>
                <c:pt idx="112">
                  <c:v>129.05484575469501</c:v>
                </c:pt>
                <c:pt idx="113">
                  <c:v>129.91771063687</c:v>
                </c:pt>
                <c:pt idx="114">
                  <c:v>131.60506443724199</c:v>
                </c:pt>
                <c:pt idx="115">
                  <c:v>133.478200020402</c:v>
                </c:pt>
                <c:pt idx="116">
                  <c:v>135.80017943215799</c:v>
                </c:pt>
                <c:pt idx="117">
                  <c:v>137.90854700641199</c:v>
                </c:pt>
                <c:pt idx="118">
                  <c:v>139.92830954207</c:v>
                </c:pt>
                <c:pt idx="119">
                  <c:v>140.34048700528399</c:v>
                </c:pt>
                <c:pt idx="120">
                  <c:v>140.87219681838701</c:v>
                </c:pt>
                <c:pt idx="121">
                  <c:v>142.00996735612199</c:v>
                </c:pt>
                <c:pt idx="122">
                  <c:v>144.78824145902399</c:v>
                </c:pt>
                <c:pt idx="123">
                  <c:v>147.18225174397401</c:v>
                </c:pt>
                <c:pt idx="124">
                  <c:v>149.118919689449</c:v>
                </c:pt>
                <c:pt idx="125">
                  <c:v>150.76196733391001</c:v>
                </c:pt>
                <c:pt idx="126">
                  <c:v>152.972136036949</c:v>
                </c:pt>
                <c:pt idx="127">
                  <c:v>154.53595279409399</c:v>
                </c:pt>
                <c:pt idx="128">
                  <c:v>154.53370836975401</c:v>
                </c:pt>
                <c:pt idx="129">
                  <c:v>154.26809165895301</c:v>
                </c:pt>
                <c:pt idx="130">
                  <c:v>155.03382229562399</c:v>
                </c:pt>
                <c:pt idx="131">
                  <c:v>157.86719153361301</c:v>
                </c:pt>
                <c:pt idx="132">
                  <c:v>159.81308687447699</c:v>
                </c:pt>
                <c:pt idx="133">
                  <c:v>162.026396077236</c:v>
                </c:pt>
                <c:pt idx="134">
                  <c:v>162.69343020300701</c:v>
                </c:pt>
                <c:pt idx="135">
                  <c:v>165.10381788369401</c:v>
                </c:pt>
                <c:pt idx="136">
                  <c:v>166.69493629732199</c:v>
                </c:pt>
                <c:pt idx="137">
                  <c:v>169.16396829330401</c:v>
                </c:pt>
                <c:pt idx="138">
                  <c:v>170.61973391910601</c:v>
                </c:pt>
                <c:pt idx="139">
                  <c:v>172.02698974401099</c:v>
                </c:pt>
                <c:pt idx="140">
                  <c:v>172.596573283532</c:v>
                </c:pt>
                <c:pt idx="141">
                  <c:v>172.67095344617599</c:v>
                </c:pt>
                <c:pt idx="142">
                  <c:v>172.65654912679801</c:v>
                </c:pt>
                <c:pt idx="143">
                  <c:v>171.557926330409</c:v>
                </c:pt>
                <c:pt idx="144">
                  <c:v>169.61516558954301</c:v>
                </c:pt>
                <c:pt idx="145">
                  <c:v>163.40377110267099</c:v>
                </c:pt>
                <c:pt idx="146">
                  <c:v>157.803960385209</c:v>
                </c:pt>
                <c:pt idx="147">
                  <c:v>152.914030587177</c:v>
                </c:pt>
                <c:pt idx="148">
                  <c:v>156.11335830441399</c:v>
                </c:pt>
                <c:pt idx="149">
                  <c:v>160.45824480434399</c:v>
                </c:pt>
                <c:pt idx="150">
                  <c:v>164.23606507235999</c:v>
                </c:pt>
                <c:pt idx="151">
                  <c:v>160.218688891732</c:v>
                </c:pt>
                <c:pt idx="152">
                  <c:v>156.511535983535</c:v>
                </c:pt>
                <c:pt idx="153">
                  <c:v>153.59373992530399</c:v>
                </c:pt>
                <c:pt idx="154">
                  <c:v>153.31392494170399</c:v>
                </c:pt>
                <c:pt idx="155">
                  <c:v>152.091765280343</c:v>
                </c:pt>
                <c:pt idx="156">
                  <c:v>151.49840979190401</c:v>
                </c:pt>
                <c:pt idx="157">
                  <c:v>148.34738689636399</c:v>
                </c:pt>
                <c:pt idx="158">
                  <c:v>142.79731537749899</c:v>
                </c:pt>
                <c:pt idx="159">
                  <c:v>135.00370783882201</c:v>
                </c:pt>
                <c:pt idx="160">
                  <c:v>124.796203403468</c:v>
                </c:pt>
                <c:pt idx="161">
                  <c:v>117.21444213415499</c:v>
                </c:pt>
                <c:pt idx="162">
                  <c:v>111.505241434921</c:v>
                </c:pt>
                <c:pt idx="163">
                  <c:v>112.731338485412</c:v>
                </c:pt>
                <c:pt idx="164">
                  <c:v>113.899736339957</c:v>
                </c:pt>
                <c:pt idx="165">
                  <c:v>113.455781661484</c:v>
                </c:pt>
                <c:pt idx="166">
                  <c:v>109.76228074685901</c:v>
                </c:pt>
                <c:pt idx="167">
                  <c:v>105.96013036149699</c:v>
                </c:pt>
                <c:pt idx="168">
                  <c:v>104.70895122725901</c:v>
                </c:pt>
                <c:pt idx="169">
                  <c:v>106.03557864948</c:v>
                </c:pt>
                <c:pt idx="170">
                  <c:v>109.485921653849</c:v>
                </c:pt>
                <c:pt idx="171">
                  <c:v>114.186940961193</c:v>
                </c:pt>
                <c:pt idx="172">
                  <c:v>117.420886576096</c:v>
                </c:pt>
                <c:pt idx="173">
                  <c:v>118.109468557261</c:v>
                </c:pt>
                <c:pt idx="174">
                  <c:v>116.687193928258</c:v>
                </c:pt>
                <c:pt idx="175">
                  <c:v>116.227928916096</c:v>
                </c:pt>
                <c:pt idx="176">
                  <c:v>116.939624786568</c:v>
                </c:pt>
                <c:pt idx="177">
                  <c:v>118.30413504125799</c:v>
                </c:pt>
                <c:pt idx="178">
                  <c:v>117.657464650945</c:v>
                </c:pt>
                <c:pt idx="179">
                  <c:v>118.33513569840601</c:v>
                </c:pt>
                <c:pt idx="180">
                  <c:v>119.57148040132201</c:v>
                </c:pt>
                <c:pt idx="181">
                  <c:v>122.586063092652</c:v>
                </c:pt>
                <c:pt idx="182">
                  <c:v>122.756975644032</c:v>
                </c:pt>
                <c:pt idx="183">
                  <c:v>121.605726769222</c:v>
                </c:pt>
                <c:pt idx="184">
                  <c:v>120.204079787355</c:v>
                </c:pt>
                <c:pt idx="185">
                  <c:v>120.001527532398</c:v>
                </c:pt>
                <c:pt idx="186">
                  <c:v>118.694365571205</c:v>
                </c:pt>
                <c:pt idx="187">
                  <c:v>118.13020695455999</c:v>
                </c:pt>
                <c:pt idx="188">
                  <c:v>118.58713146362599</c:v>
                </c:pt>
                <c:pt idx="189">
                  <c:v>121.368254188208</c:v>
                </c:pt>
                <c:pt idx="190">
                  <c:v>123.514173529837</c:v>
                </c:pt>
                <c:pt idx="191">
                  <c:v>125.474277523566</c:v>
                </c:pt>
                <c:pt idx="192">
                  <c:v>126.166294220784</c:v>
                </c:pt>
                <c:pt idx="193">
                  <c:v>127.003106574424</c:v>
                </c:pt>
                <c:pt idx="194">
                  <c:v>125.56629712703</c:v>
                </c:pt>
                <c:pt idx="195">
                  <c:v>125.06712229038099</c:v>
                </c:pt>
                <c:pt idx="196">
                  <c:v>123.779348627552</c:v>
                </c:pt>
                <c:pt idx="197">
                  <c:v>125.08410936701399</c:v>
                </c:pt>
                <c:pt idx="198">
                  <c:v>126.02230439958601</c:v>
                </c:pt>
                <c:pt idx="199">
                  <c:v>127.513748482647</c:v>
                </c:pt>
                <c:pt idx="200">
                  <c:v>127.429900232962</c:v>
                </c:pt>
                <c:pt idx="201">
                  <c:v>127.81344494331999</c:v>
                </c:pt>
                <c:pt idx="202">
                  <c:v>128.07267824861901</c:v>
                </c:pt>
                <c:pt idx="203">
                  <c:v>129.287215092179</c:v>
                </c:pt>
                <c:pt idx="204">
                  <c:v>129.24139836162001</c:v>
                </c:pt>
                <c:pt idx="205">
                  <c:v>129.79847364618399</c:v>
                </c:pt>
                <c:pt idx="206">
                  <c:v>131.13218800784799</c:v>
                </c:pt>
                <c:pt idx="207">
                  <c:v>133.251735717218</c:v>
                </c:pt>
                <c:pt idx="208">
                  <c:v>136.402259579397</c:v>
                </c:pt>
                <c:pt idx="209">
                  <c:v>138.58555867058399</c:v>
                </c:pt>
                <c:pt idx="210">
                  <c:v>142.23792343401701</c:v>
                </c:pt>
                <c:pt idx="211">
                  <c:v>143.63348473509299</c:v>
                </c:pt>
                <c:pt idx="212">
                  <c:v>146.33034542464401</c:v>
                </c:pt>
                <c:pt idx="213">
                  <c:v>146.723078081328</c:v>
                </c:pt>
                <c:pt idx="214">
                  <c:v>147.53968468179201</c:v>
                </c:pt>
                <c:pt idx="215">
                  <c:v>145.83354950126201</c:v>
                </c:pt>
                <c:pt idx="216">
                  <c:v>145.11602398336899</c:v>
                </c:pt>
                <c:pt idx="217">
                  <c:v>143.566981649101</c:v>
                </c:pt>
                <c:pt idx="218">
                  <c:v>143.88900319554901</c:v>
                </c:pt>
                <c:pt idx="219">
                  <c:v>144.91901191437799</c:v>
                </c:pt>
                <c:pt idx="220">
                  <c:v>147.844698047348</c:v>
                </c:pt>
                <c:pt idx="221">
                  <c:v>150.375161531494</c:v>
                </c:pt>
                <c:pt idx="222">
                  <c:v>151.81219363335299</c:v>
                </c:pt>
                <c:pt idx="223">
                  <c:v>152.85323734345599</c:v>
                </c:pt>
                <c:pt idx="224">
                  <c:v>153.55099452221901</c:v>
                </c:pt>
                <c:pt idx="225">
                  <c:v>154.89602304987801</c:v>
                </c:pt>
                <c:pt idx="226">
                  <c:v>155.498474545905</c:v>
                </c:pt>
                <c:pt idx="227">
                  <c:v>158.29367166897001</c:v>
                </c:pt>
                <c:pt idx="228">
                  <c:v>161.13478956182001</c:v>
                </c:pt>
                <c:pt idx="229">
                  <c:v>165.764723277288</c:v>
                </c:pt>
                <c:pt idx="230">
                  <c:v>165.42049672736999</c:v>
                </c:pt>
                <c:pt idx="231">
                  <c:v>166.646308760453</c:v>
                </c:pt>
                <c:pt idx="232">
                  <c:v>166.53443566911201</c:v>
                </c:pt>
                <c:pt idx="233">
                  <c:v>169.176754154956</c:v>
                </c:pt>
                <c:pt idx="234">
                  <c:v>169.061825820417</c:v>
                </c:pt>
                <c:pt idx="235">
                  <c:v>168.61970657210099</c:v>
                </c:pt>
                <c:pt idx="236">
                  <c:v>169.050625022437</c:v>
                </c:pt>
                <c:pt idx="237">
                  <c:v>168.74519445068501</c:v>
                </c:pt>
                <c:pt idx="238">
                  <c:v>168.94552647886499</c:v>
                </c:pt>
                <c:pt idx="239">
                  <c:v>167.42296856476</c:v>
                </c:pt>
                <c:pt idx="240">
                  <c:v>166.85220869165099</c:v>
                </c:pt>
                <c:pt idx="241">
                  <c:v>165.12861453543499</c:v>
                </c:pt>
                <c:pt idx="242">
                  <c:v>164.314083475232</c:v>
                </c:pt>
                <c:pt idx="243">
                  <c:v>164.11692499524301</c:v>
                </c:pt>
                <c:pt idx="244">
                  <c:v>166.909172010541</c:v>
                </c:pt>
                <c:pt idx="245">
                  <c:v>170.507658426353</c:v>
                </c:pt>
                <c:pt idx="246">
                  <c:v>174.36484370507699</c:v>
                </c:pt>
                <c:pt idx="247">
                  <c:v>176.08051329081499</c:v>
                </c:pt>
                <c:pt idx="248">
                  <c:v>176.34790126301201</c:v>
                </c:pt>
                <c:pt idx="249">
                  <c:v>177.45665456669499</c:v>
                </c:pt>
                <c:pt idx="250">
                  <c:v>177.21541166610601</c:v>
                </c:pt>
                <c:pt idx="251">
                  <c:v>176.426819649842</c:v>
                </c:pt>
                <c:pt idx="252">
                  <c:v>173.30613771404401</c:v>
                </c:pt>
                <c:pt idx="253">
                  <c:v>171.60983755325401</c:v>
                </c:pt>
                <c:pt idx="254">
                  <c:v>173.15329952238099</c:v>
                </c:pt>
                <c:pt idx="255">
                  <c:v>178.14553165838799</c:v>
                </c:pt>
                <c:pt idx="256">
                  <c:v>183.61650752173</c:v>
                </c:pt>
                <c:pt idx="257">
                  <c:v>187.141616989981</c:v>
                </c:pt>
                <c:pt idx="258">
                  <c:v>184.995332962986</c:v>
                </c:pt>
                <c:pt idx="259">
                  <c:v>183.76052470982299</c:v>
                </c:pt>
                <c:pt idx="260">
                  <c:v>183.56693534245099</c:v>
                </c:pt>
                <c:pt idx="261">
                  <c:v>187.724077204427</c:v>
                </c:pt>
                <c:pt idx="262">
                  <c:v>188.708590585987</c:v>
                </c:pt>
                <c:pt idx="263">
                  <c:v>186.67528938871999</c:v>
                </c:pt>
                <c:pt idx="264">
                  <c:v>182.85820904136099</c:v>
                </c:pt>
                <c:pt idx="265">
                  <c:v>183.90339821706999</c:v>
                </c:pt>
                <c:pt idx="266">
                  <c:v>188.29309873602801</c:v>
                </c:pt>
                <c:pt idx="267">
                  <c:v>193.783038440464</c:v>
                </c:pt>
                <c:pt idx="268">
                  <c:v>192.784137180616</c:v>
                </c:pt>
                <c:pt idx="269">
                  <c:v>189.49090692858999</c:v>
                </c:pt>
                <c:pt idx="270">
                  <c:v>186.90872207330801</c:v>
                </c:pt>
                <c:pt idx="271">
                  <c:v>188.186827715893</c:v>
                </c:pt>
                <c:pt idx="272">
                  <c:v>189.374545133461</c:v>
                </c:pt>
                <c:pt idx="273">
                  <c:v>188.333130520103</c:v>
                </c:pt>
                <c:pt idx="274">
                  <c:v>187.02877607545099</c:v>
                </c:pt>
                <c:pt idx="275">
                  <c:v>186.942418103965</c:v>
                </c:pt>
                <c:pt idx="276">
                  <c:v>189.75729833803399</c:v>
                </c:pt>
                <c:pt idx="277">
                  <c:v>193.130556463023</c:v>
                </c:pt>
                <c:pt idx="278">
                  <c:v>195.24646577080901</c:v>
                </c:pt>
                <c:pt idx="279">
                  <c:v>197.310877815406</c:v>
                </c:pt>
                <c:pt idx="280">
                  <c:v>199.61977470017899</c:v>
                </c:pt>
                <c:pt idx="281">
                  <c:v>204.01545055396599</c:v>
                </c:pt>
                <c:pt idx="282">
                  <c:v>205.76781477917899</c:v>
                </c:pt>
                <c:pt idx="283">
                  <c:v>205.201823043281</c:v>
                </c:pt>
                <c:pt idx="284">
                  <c:v>202.71043897626299</c:v>
                </c:pt>
                <c:pt idx="285">
                  <c:v>200.91699014696499</c:v>
                </c:pt>
                <c:pt idx="286">
                  <c:v>200.375429912398</c:v>
                </c:pt>
                <c:pt idx="287">
                  <c:v>200.87289134109801</c:v>
                </c:pt>
                <c:pt idx="288">
                  <c:v>201.32368592905399</c:v>
                </c:pt>
                <c:pt idx="289">
                  <c:v>202.64896785175</c:v>
                </c:pt>
                <c:pt idx="290">
                  <c:v>204.32154248843199</c:v>
                </c:pt>
                <c:pt idx="291">
                  <c:v>205.379040565781</c:v>
                </c:pt>
                <c:pt idx="292">
                  <c:v>203.78425038619901</c:v>
                </c:pt>
                <c:pt idx="293">
                  <c:v>201.22097070393301</c:v>
                </c:pt>
                <c:pt idx="294">
                  <c:v>200.633376685108</c:v>
                </c:pt>
                <c:pt idx="295">
                  <c:v>201.88970741461699</c:v>
                </c:pt>
                <c:pt idx="296">
                  <c:v>204.845868995232</c:v>
                </c:pt>
                <c:pt idx="297">
                  <c:v>207.754421826477</c:v>
                </c:pt>
                <c:pt idx="298">
                  <c:v>212.125494151937</c:v>
                </c:pt>
                <c:pt idx="299">
                  <c:v>211.906421015951</c:v>
                </c:pt>
                <c:pt idx="300">
                  <c:v>211.31889425794299</c:v>
                </c:pt>
                <c:pt idx="301">
                  <c:v>209.20653695308499</c:v>
                </c:pt>
                <c:pt idx="302">
                  <c:v>214.39118015930899</c:v>
                </c:pt>
                <c:pt idx="303">
                  <c:v>217.82376832614301</c:v>
                </c:pt>
                <c:pt idx="304">
                  <c:v>220.39154041139901</c:v>
                </c:pt>
                <c:pt idx="305">
                  <c:v>220.18797167160599</c:v>
                </c:pt>
                <c:pt idx="306">
                  <c:v>224.17785941869201</c:v>
                </c:pt>
                <c:pt idx="307">
                  <c:v>230.82388093817301</c:v>
                </c:pt>
                <c:pt idx="308">
                  <c:v>236.320313879163</c:v>
                </c:pt>
                <c:pt idx="309">
                  <c:v>238.64200704515699</c:v>
                </c:pt>
                <c:pt idx="310">
                  <c:v>241.93292078195299</c:v>
                </c:pt>
                <c:pt idx="311">
                  <c:v>245.45049946104899</c:v>
                </c:pt>
                <c:pt idx="312">
                  <c:v>248.28487895520701</c:v>
                </c:pt>
                <c:pt idx="313">
                  <c:v>244.23485675210799</c:v>
                </c:pt>
                <c:pt idx="314">
                  <c:v>239.76604436641099</c:v>
                </c:pt>
                <c:pt idx="315">
                  <c:v>237.18016422472201</c:v>
                </c:pt>
                <c:pt idx="316">
                  <c:v>238.46208350243799</c:v>
                </c:pt>
                <c:pt idx="317">
                  <c:v>238.498543216901</c:v>
                </c:pt>
                <c:pt idx="318">
                  <c:v>240.96185761510401</c:v>
                </c:pt>
                <c:pt idx="319">
                  <c:v>240.647736844729</c:v>
                </c:pt>
                <c:pt idx="320">
                  <c:v>242.371891450665</c:v>
                </c:pt>
                <c:pt idx="321">
                  <c:v>237.26009349466199</c:v>
                </c:pt>
                <c:pt idx="322">
                  <c:v>239.15875739380201</c:v>
                </c:pt>
                <c:pt idx="323">
                  <c:v>241.58761936092299</c:v>
                </c:pt>
                <c:pt idx="324">
                  <c:v>247.14264978251799</c:v>
                </c:pt>
                <c:pt idx="325">
                  <c:v>247.54979802713501</c:v>
                </c:pt>
                <c:pt idx="326">
                  <c:v>243.97675066195899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7E-49FF-88ED-F0669D36810D}"/>
            </c:ext>
          </c:extLst>
        </c:ser>
        <c:ser>
          <c:idx val="2"/>
          <c:order val="1"/>
          <c:tx>
            <c:strRef>
              <c:f>'U.S. VW - By Segment'!$P$5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Segment'!$K$6:$K$332</c:f>
              <c:numCache>
                <c:formatCode>[$-409]mmm\-yy;@</c:formatCode>
                <c:ptCount val="327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</c:numCache>
            </c:numRef>
          </c:xVal>
          <c:yVal>
            <c:numRef>
              <c:f>'U.S. VW - By Segment'!$P$6:$P$332</c:f>
              <c:numCache>
                <c:formatCode>0</c:formatCode>
                <c:ptCount val="327"/>
                <c:pt idx="0">
                  <c:v>70.373196974018001</c:v>
                </c:pt>
                <c:pt idx="1">
                  <c:v>68.131644450946496</c:v>
                </c:pt>
                <c:pt idx="2">
                  <c:v>66.544012625661395</c:v>
                </c:pt>
                <c:pt idx="3">
                  <c:v>66.025689268502703</c:v>
                </c:pt>
                <c:pt idx="4">
                  <c:v>64.670868694177898</c:v>
                </c:pt>
                <c:pt idx="5">
                  <c:v>65.493835768993506</c:v>
                </c:pt>
                <c:pt idx="6">
                  <c:v>66.620440089221105</c:v>
                </c:pt>
                <c:pt idx="7">
                  <c:v>68.237332955473903</c:v>
                </c:pt>
                <c:pt idx="8">
                  <c:v>68.308819515080103</c:v>
                </c:pt>
                <c:pt idx="9">
                  <c:v>68.083067641438106</c:v>
                </c:pt>
                <c:pt idx="10">
                  <c:v>67.344736509690605</c:v>
                </c:pt>
                <c:pt idx="11">
                  <c:v>67.843326411531706</c:v>
                </c:pt>
                <c:pt idx="12">
                  <c:v>67.857560875263601</c:v>
                </c:pt>
                <c:pt idx="13">
                  <c:v>69.018796762449298</c:v>
                </c:pt>
                <c:pt idx="14">
                  <c:v>68.810733974485501</c:v>
                </c:pt>
                <c:pt idx="15">
                  <c:v>69.406837800404801</c:v>
                </c:pt>
                <c:pt idx="16">
                  <c:v>70.073781984605006</c:v>
                </c:pt>
                <c:pt idx="17">
                  <c:v>70.689068376248002</c:v>
                </c:pt>
                <c:pt idx="18">
                  <c:v>71.472967606426806</c:v>
                </c:pt>
                <c:pt idx="19">
                  <c:v>71.876860603576304</c:v>
                </c:pt>
                <c:pt idx="20">
                  <c:v>74.088471635461801</c:v>
                </c:pt>
                <c:pt idx="21">
                  <c:v>75.739973697343501</c:v>
                </c:pt>
                <c:pt idx="22">
                  <c:v>76.620834801884101</c:v>
                </c:pt>
                <c:pt idx="23">
                  <c:v>77.430358184114098</c:v>
                </c:pt>
                <c:pt idx="24">
                  <c:v>78.249921500315395</c:v>
                </c:pt>
                <c:pt idx="25">
                  <c:v>79.912690590470305</c:v>
                </c:pt>
                <c:pt idx="26">
                  <c:v>79.917252159861405</c:v>
                </c:pt>
                <c:pt idx="27">
                  <c:v>79.762017032121307</c:v>
                </c:pt>
                <c:pt idx="28">
                  <c:v>78.943821972491094</c:v>
                </c:pt>
                <c:pt idx="29">
                  <c:v>79.307867960980403</c:v>
                </c:pt>
                <c:pt idx="30">
                  <c:v>80.434306912768093</c:v>
                </c:pt>
                <c:pt idx="31">
                  <c:v>81.840369256146104</c:v>
                </c:pt>
                <c:pt idx="32">
                  <c:v>81.8356330296116</c:v>
                </c:pt>
                <c:pt idx="33">
                  <c:v>80.090824102643694</c:v>
                </c:pt>
                <c:pt idx="34">
                  <c:v>80.170719338598204</c:v>
                </c:pt>
                <c:pt idx="35">
                  <c:v>80.546478383185999</c:v>
                </c:pt>
                <c:pt idx="36">
                  <c:v>82.513623718506906</c:v>
                </c:pt>
                <c:pt idx="37">
                  <c:v>81.209838845646203</c:v>
                </c:pt>
                <c:pt idx="38">
                  <c:v>81.190393240959395</c:v>
                </c:pt>
                <c:pt idx="39">
                  <c:v>81.164156226390901</c:v>
                </c:pt>
                <c:pt idx="40">
                  <c:v>82.506081590015398</c:v>
                </c:pt>
                <c:pt idx="41">
                  <c:v>83.557797236022594</c:v>
                </c:pt>
                <c:pt idx="42">
                  <c:v>85.0447416191233</c:v>
                </c:pt>
                <c:pt idx="43">
                  <c:v>88.710145425824606</c:v>
                </c:pt>
                <c:pt idx="44">
                  <c:v>92.534786134437695</c:v>
                </c:pt>
                <c:pt idx="45">
                  <c:v>94.965961074318599</c:v>
                </c:pt>
                <c:pt idx="46">
                  <c:v>94.669996372622094</c:v>
                </c:pt>
                <c:pt idx="47">
                  <c:v>93.524467101874507</c:v>
                </c:pt>
                <c:pt idx="48">
                  <c:v>93.370275926443895</c:v>
                </c:pt>
                <c:pt idx="49">
                  <c:v>93.678842633952002</c:v>
                </c:pt>
                <c:pt idx="50">
                  <c:v>94.923524929347195</c:v>
                </c:pt>
                <c:pt idx="51">
                  <c:v>94.773175965375898</c:v>
                </c:pt>
                <c:pt idx="52">
                  <c:v>94.568299293855503</c:v>
                </c:pt>
                <c:pt idx="53">
                  <c:v>93.595188926942399</c:v>
                </c:pt>
                <c:pt idx="54">
                  <c:v>94.376924477678799</c:v>
                </c:pt>
                <c:pt idx="55">
                  <c:v>95.282660353293195</c:v>
                </c:pt>
                <c:pt idx="56">
                  <c:v>96.568952079687605</c:v>
                </c:pt>
                <c:pt idx="57">
                  <c:v>97.637575113609898</c:v>
                </c:pt>
                <c:pt idx="58">
                  <c:v>98.731621854828802</c:v>
                </c:pt>
                <c:pt idx="59">
                  <c:v>100</c:v>
                </c:pt>
                <c:pt idx="60">
                  <c:v>100.61236352596001</c:v>
                </c:pt>
                <c:pt idx="61">
                  <c:v>101.333584107606</c:v>
                </c:pt>
                <c:pt idx="62">
                  <c:v>101.12123581762</c:v>
                </c:pt>
                <c:pt idx="63">
                  <c:v>100.89286454989301</c:v>
                </c:pt>
                <c:pt idx="64">
                  <c:v>101.28900955602801</c:v>
                </c:pt>
                <c:pt idx="65">
                  <c:v>102.55007702271401</c:v>
                </c:pt>
                <c:pt idx="66">
                  <c:v>103.69318897515301</c:v>
                </c:pt>
                <c:pt idx="67">
                  <c:v>104.083463235987</c:v>
                </c:pt>
                <c:pt idx="68">
                  <c:v>104.251919258924</c:v>
                </c:pt>
                <c:pt idx="69">
                  <c:v>104.36615978960801</c:v>
                </c:pt>
                <c:pt idx="70">
                  <c:v>104.377573397924</c:v>
                </c:pt>
                <c:pt idx="71">
                  <c:v>104.73456587955801</c:v>
                </c:pt>
                <c:pt idx="72">
                  <c:v>106.08034283614499</c:v>
                </c:pt>
                <c:pt idx="73">
                  <c:v>108.190474737278</c:v>
                </c:pt>
                <c:pt idx="74">
                  <c:v>109.3876255567</c:v>
                </c:pt>
                <c:pt idx="75">
                  <c:v>110.912302859493</c:v>
                </c:pt>
                <c:pt idx="76">
                  <c:v>110.924871871913</c:v>
                </c:pt>
                <c:pt idx="77">
                  <c:v>111.797535793582</c:v>
                </c:pt>
                <c:pt idx="78">
                  <c:v>110.52372467400799</c:v>
                </c:pt>
                <c:pt idx="79">
                  <c:v>110.101309393463</c:v>
                </c:pt>
                <c:pt idx="80">
                  <c:v>109.185770187253</c:v>
                </c:pt>
                <c:pt idx="81">
                  <c:v>110.304982289565</c:v>
                </c:pt>
                <c:pt idx="82">
                  <c:v>112.192716616364</c:v>
                </c:pt>
                <c:pt idx="83">
                  <c:v>114.856604999249</c:v>
                </c:pt>
                <c:pt idx="84">
                  <c:v>116.683439882543</c:v>
                </c:pt>
                <c:pt idx="85">
                  <c:v>117.81080476709801</c:v>
                </c:pt>
                <c:pt idx="86">
                  <c:v>118.171252355297</c:v>
                </c:pt>
                <c:pt idx="87">
                  <c:v>118.965160512363</c:v>
                </c:pt>
                <c:pt idx="88">
                  <c:v>119.778231868955</c:v>
                </c:pt>
                <c:pt idx="89">
                  <c:v>121.224501142661</c:v>
                </c:pt>
                <c:pt idx="90">
                  <c:v>122.01494170778101</c:v>
                </c:pt>
                <c:pt idx="91">
                  <c:v>122.459836697387</c:v>
                </c:pt>
                <c:pt idx="92">
                  <c:v>121.63277176342</c:v>
                </c:pt>
                <c:pt idx="93">
                  <c:v>121.004651193432</c:v>
                </c:pt>
                <c:pt idx="94">
                  <c:v>121.294626690618</c:v>
                </c:pt>
                <c:pt idx="95">
                  <c:v>122.940499958305</c:v>
                </c:pt>
                <c:pt idx="96">
                  <c:v>124.01116764294601</c:v>
                </c:pt>
                <c:pt idx="97">
                  <c:v>124.127718049187</c:v>
                </c:pt>
                <c:pt idx="98">
                  <c:v>124.183622980832</c:v>
                </c:pt>
                <c:pt idx="99">
                  <c:v>125.40427173620699</c:v>
                </c:pt>
                <c:pt idx="100">
                  <c:v>127.41713284243799</c:v>
                </c:pt>
                <c:pt idx="101">
                  <c:v>129.21999220269601</c:v>
                </c:pt>
                <c:pt idx="102">
                  <c:v>131.569999021944</c:v>
                </c:pt>
                <c:pt idx="103">
                  <c:v>134.06064972894899</c:v>
                </c:pt>
                <c:pt idx="104">
                  <c:v>136.57169065233401</c:v>
                </c:pt>
                <c:pt idx="105">
                  <c:v>137.08211703491801</c:v>
                </c:pt>
                <c:pt idx="106">
                  <c:v>137.91966461672999</c:v>
                </c:pt>
                <c:pt idx="107">
                  <c:v>138.17060996352501</c:v>
                </c:pt>
                <c:pt idx="108">
                  <c:v>140.314483980994</c:v>
                </c:pt>
                <c:pt idx="109">
                  <c:v>141.601997544976</c:v>
                </c:pt>
                <c:pt idx="110">
                  <c:v>144.04503131475499</c:v>
                </c:pt>
                <c:pt idx="111">
                  <c:v>145.506351604304</c:v>
                </c:pt>
                <c:pt idx="112">
                  <c:v>147.046632122939</c:v>
                </c:pt>
                <c:pt idx="113">
                  <c:v>149.05524258908699</c:v>
                </c:pt>
                <c:pt idx="114">
                  <c:v>151.81049481366099</c:v>
                </c:pt>
                <c:pt idx="115">
                  <c:v>155.65396605974701</c:v>
                </c:pt>
                <c:pt idx="116">
                  <c:v>159.34354311893799</c:v>
                </c:pt>
                <c:pt idx="117">
                  <c:v>164.20392013038301</c:v>
                </c:pt>
                <c:pt idx="118">
                  <c:v>167.275770301932</c:v>
                </c:pt>
                <c:pt idx="119">
                  <c:v>168.635728411879</c:v>
                </c:pt>
                <c:pt idx="120">
                  <c:v>166.41224208873999</c:v>
                </c:pt>
                <c:pt idx="121">
                  <c:v>165.310344315561</c:v>
                </c:pt>
                <c:pt idx="122">
                  <c:v>164.66610452130999</c:v>
                </c:pt>
                <c:pt idx="123">
                  <c:v>164.85417832092801</c:v>
                </c:pt>
                <c:pt idx="124">
                  <c:v>164.16190216430201</c:v>
                </c:pt>
                <c:pt idx="125">
                  <c:v>162.92241292792201</c:v>
                </c:pt>
                <c:pt idx="126">
                  <c:v>162.24247467993101</c:v>
                </c:pt>
                <c:pt idx="127">
                  <c:v>161.467358789895</c:v>
                </c:pt>
                <c:pt idx="128">
                  <c:v>161.13923835655501</c:v>
                </c:pt>
                <c:pt idx="129">
                  <c:v>167.78762760052899</c:v>
                </c:pt>
                <c:pt idx="130">
                  <c:v>174.60225244570401</c:v>
                </c:pt>
                <c:pt idx="131">
                  <c:v>182.259629163303</c:v>
                </c:pt>
                <c:pt idx="132">
                  <c:v>177.92764469204599</c:v>
                </c:pt>
                <c:pt idx="133">
                  <c:v>174.85743997106999</c:v>
                </c:pt>
                <c:pt idx="134">
                  <c:v>171.20574540726801</c:v>
                </c:pt>
                <c:pt idx="135">
                  <c:v>170.60603638030901</c:v>
                </c:pt>
                <c:pt idx="136">
                  <c:v>170.93918690425599</c:v>
                </c:pt>
                <c:pt idx="137">
                  <c:v>170.34741643143499</c:v>
                </c:pt>
                <c:pt idx="138">
                  <c:v>172.46997056906599</c:v>
                </c:pt>
                <c:pt idx="139">
                  <c:v>170.56995550614499</c:v>
                </c:pt>
                <c:pt idx="140">
                  <c:v>171.018667962476</c:v>
                </c:pt>
                <c:pt idx="141">
                  <c:v>168.225817720848</c:v>
                </c:pt>
                <c:pt idx="142">
                  <c:v>167.78259088645501</c:v>
                </c:pt>
                <c:pt idx="143">
                  <c:v>165.37063822244599</c:v>
                </c:pt>
                <c:pt idx="144">
                  <c:v>164.309591197202</c:v>
                </c:pt>
                <c:pt idx="145">
                  <c:v>163.14880754600901</c:v>
                </c:pt>
                <c:pt idx="146">
                  <c:v>162.53315915213901</c:v>
                </c:pt>
                <c:pt idx="147">
                  <c:v>160.805321170426</c:v>
                </c:pt>
                <c:pt idx="148">
                  <c:v>158.93327655313999</c:v>
                </c:pt>
                <c:pt idx="149">
                  <c:v>157.14536642185001</c:v>
                </c:pt>
                <c:pt idx="150">
                  <c:v>157.642160841232</c:v>
                </c:pt>
                <c:pt idx="151">
                  <c:v>157.84657041335299</c:v>
                </c:pt>
                <c:pt idx="152">
                  <c:v>157.327416878446</c:v>
                </c:pt>
                <c:pt idx="153">
                  <c:v>154.70662860781701</c:v>
                </c:pt>
                <c:pt idx="154">
                  <c:v>148.76156750984899</c:v>
                </c:pt>
                <c:pt idx="155">
                  <c:v>142.24880054375399</c:v>
                </c:pt>
                <c:pt idx="156">
                  <c:v>136.60890974428401</c:v>
                </c:pt>
                <c:pt idx="157">
                  <c:v>136.715793257504</c:v>
                </c:pt>
                <c:pt idx="158">
                  <c:v>135.247543059164</c:v>
                </c:pt>
                <c:pt idx="159">
                  <c:v>132.82365931443599</c:v>
                </c:pt>
                <c:pt idx="160">
                  <c:v>127.09638551013499</c:v>
                </c:pt>
                <c:pt idx="161">
                  <c:v>124.204879694509</c:v>
                </c:pt>
                <c:pt idx="162">
                  <c:v>121.458678327264</c:v>
                </c:pt>
                <c:pt idx="163">
                  <c:v>121.190364742032</c:v>
                </c:pt>
                <c:pt idx="164">
                  <c:v>119.899432297742</c:v>
                </c:pt>
                <c:pt idx="165">
                  <c:v>119.823596190034</c:v>
                </c:pt>
                <c:pt idx="166">
                  <c:v>118.151735862355</c:v>
                </c:pt>
                <c:pt idx="167">
                  <c:v>117.72839511625401</c:v>
                </c:pt>
                <c:pt idx="168">
                  <c:v>117.732526271962</c:v>
                </c:pt>
                <c:pt idx="169">
                  <c:v>118.52346258526801</c:v>
                </c:pt>
                <c:pt idx="170">
                  <c:v>119.36636366819801</c:v>
                </c:pt>
                <c:pt idx="171">
                  <c:v>120.135721477749</c:v>
                </c:pt>
                <c:pt idx="172">
                  <c:v>120.731549518923</c:v>
                </c:pt>
                <c:pt idx="173">
                  <c:v>122.001848520606</c:v>
                </c:pt>
                <c:pt idx="174">
                  <c:v>123.74886185628399</c:v>
                </c:pt>
                <c:pt idx="175">
                  <c:v>128.644349971157</c:v>
                </c:pt>
                <c:pt idx="176">
                  <c:v>133.791528306034</c:v>
                </c:pt>
                <c:pt idx="177">
                  <c:v>138.28813391982601</c:v>
                </c:pt>
                <c:pt idx="178">
                  <c:v>139.84277143899601</c:v>
                </c:pt>
                <c:pt idx="179">
                  <c:v>141.159248204108</c:v>
                </c:pt>
                <c:pt idx="180">
                  <c:v>142.80678801496799</c:v>
                </c:pt>
                <c:pt idx="181">
                  <c:v>141.903054343522</c:v>
                </c:pt>
                <c:pt idx="182">
                  <c:v>139.83008046063401</c:v>
                </c:pt>
                <c:pt idx="183">
                  <c:v>138.01334432309699</c:v>
                </c:pt>
                <c:pt idx="184">
                  <c:v>139.40072673264501</c:v>
                </c:pt>
                <c:pt idx="185">
                  <c:v>141.36462571626299</c:v>
                </c:pt>
                <c:pt idx="186">
                  <c:v>143.731324426192</c:v>
                </c:pt>
                <c:pt idx="187">
                  <c:v>145.44359812281601</c:v>
                </c:pt>
                <c:pt idx="188">
                  <c:v>148.91563195299801</c:v>
                </c:pt>
                <c:pt idx="189">
                  <c:v>151.219451486324</c:v>
                </c:pt>
                <c:pt idx="190">
                  <c:v>153.60225066955701</c:v>
                </c:pt>
                <c:pt idx="191">
                  <c:v>152.63100500101999</c:v>
                </c:pt>
                <c:pt idx="192">
                  <c:v>151.49295141936599</c:v>
                </c:pt>
                <c:pt idx="193">
                  <c:v>148.05444663190801</c:v>
                </c:pt>
                <c:pt idx="194">
                  <c:v>147.08932692535299</c:v>
                </c:pt>
                <c:pt idx="195">
                  <c:v>147.032528545791</c:v>
                </c:pt>
                <c:pt idx="196">
                  <c:v>149.14125403178599</c:v>
                </c:pt>
                <c:pt idx="197">
                  <c:v>149.69368338695199</c:v>
                </c:pt>
                <c:pt idx="198">
                  <c:v>152.391144643893</c:v>
                </c:pt>
                <c:pt idx="199">
                  <c:v>155.33108678564599</c:v>
                </c:pt>
                <c:pt idx="200">
                  <c:v>160.53178001743001</c:v>
                </c:pt>
                <c:pt idx="201">
                  <c:v>162.948068883844</c:v>
                </c:pt>
                <c:pt idx="202">
                  <c:v>164.176885373912</c:v>
                </c:pt>
                <c:pt idx="203">
                  <c:v>163.54040202373</c:v>
                </c:pt>
                <c:pt idx="204">
                  <c:v>162.450696240692</c:v>
                </c:pt>
                <c:pt idx="205">
                  <c:v>162.75475481993601</c:v>
                </c:pt>
                <c:pt idx="206">
                  <c:v>162.80042681143101</c:v>
                </c:pt>
                <c:pt idx="207">
                  <c:v>164.651678100162</c:v>
                </c:pt>
                <c:pt idx="208">
                  <c:v>166.13604962723201</c:v>
                </c:pt>
                <c:pt idx="209">
                  <c:v>169.02211679985501</c:v>
                </c:pt>
                <c:pt idx="210">
                  <c:v>170.10534613318299</c:v>
                </c:pt>
                <c:pt idx="211">
                  <c:v>170.718011601608</c:v>
                </c:pt>
                <c:pt idx="212">
                  <c:v>171.83159042159701</c:v>
                </c:pt>
                <c:pt idx="213">
                  <c:v>174.17130510892301</c:v>
                </c:pt>
                <c:pt idx="214">
                  <c:v>176.663952309151</c:v>
                </c:pt>
                <c:pt idx="215">
                  <c:v>177.20679472672799</c:v>
                </c:pt>
                <c:pt idx="216">
                  <c:v>178.24451051866899</c:v>
                </c:pt>
                <c:pt idx="217">
                  <c:v>179.014815764384</c:v>
                </c:pt>
                <c:pt idx="218">
                  <c:v>180.57828972597099</c:v>
                </c:pt>
                <c:pt idx="219">
                  <c:v>180.02538388401101</c:v>
                </c:pt>
                <c:pt idx="220">
                  <c:v>176.94677143603499</c:v>
                </c:pt>
                <c:pt idx="221">
                  <c:v>174.45706072923701</c:v>
                </c:pt>
                <c:pt idx="222">
                  <c:v>173.85177749949699</c:v>
                </c:pt>
                <c:pt idx="223">
                  <c:v>179.77487439710501</c:v>
                </c:pt>
                <c:pt idx="224">
                  <c:v>185.05591263091699</c:v>
                </c:pt>
                <c:pt idx="225">
                  <c:v>189.96870303477399</c:v>
                </c:pt>
                <c:pt idx="226">
                  <c:v>192.04414622890701</c:v>
                </c:pt>
                <c:pt idx="227">
                  <c:v>194.88801259578</c:v>
                </c:pt>
                <c:pt idx="228">
                  <c:v>197.53022363033401</c:v>
                </c:pt>
                <c:pt idx="229">
                  <c:v>198.36926393689799</c:v>
                </c:pt>
                <c:pt idx="230">
                  <c:v>199.68096638247101</c:v>
                </c:pt>
                <c:pt idx="231">
                  <c:v>201.43968761705301</c:v>
                </c:pt>
                <c:pt idx="232">
                  <c:v>204.22497238445001</c:v>
                </c:pt>
                <c:pt idx="233">
                  <c:v>205.32900673554701</c:v>
                </c:pt>
                <c:pt idx="234">
                  <c:v>206.00721921779399</c:v>
                </c:pt>
                <c:pt idx="235">
                  <c:v>206.157422514145</c:v>
                </c:pt>
                <c:pt idx="236">
                  <c:v>206.899289620442</c:v>
                </c:pt>
                <c:pt idx="237">
                  <c:v>206.394378679347</c:v>
                </c:pt>
                <c:pt idx="238">
                  <c:v>207.450682643666</c:v>
                </c:pt>
                <c:pt idx="239">
                  <c:v>209.00818329395801</c:v>
                </c:pt>
                <c:pt idx="240">
                  <c:v>212.764830409799</c:v>
                </c:pt>
                <c:pt idx="241">
                  <c:v>214.488363705084</c:v>
                </c:pt>
                <c:pt idx="242">
                  <c:v>216.92476739970499</c:v>
                </c:pt>
                <c:pt idx="243">
                  <c:v>218.13707829311801</c:v>
                </c:pt>
                <c:pt idx="244">
                  <c:v>220.081231780179</c:v>
                </c:pt>
                <c:pt idx="245">
                  <c:v>220.95268701430601</c:v>
                </c:pt>
                <c:pt idx="246">
                  <c:v>222.527444165552</c:v>
                </c:pt>
                <c:pt idx="247">
                  <c:v>223.97291437709299</c:v>
                </c:pt>
                <c:pt idx="248">
                  <c:v>225.21927696401599</c:v>
                </c:pt>
                <c:pt idx="249">
                  <c:v>226.29377401739799</c:v>
                </c:pt>
                <c:pt idx="250">
                  <c:v>227.70192747565599</c:v>
                </c:pt>
                <c:pt idx="251">
                  <c:v>229.002399618602</c:v>
                </c:pt>
                <c:pt idx="252">
                  <c:v>228.594925654695</c:v>
                </c:pt>
                <c:pt idx="253">
                  <c:v>227.39326225135099</c:v>
                </c:pt>
                <c:pt idx="254">
                  <c:v>225.95398675732599</c:v>
                </c:pt>
                <c:pt idx="255">
                  <c:v>226.59423199834799</c:v>
                </c:pt>
                <c:pt idx="256">
                  <c:v>229.381397394738</c:v>
                </c:pt>
                <c:pt idx="257">
                  <c:v>233.00686999045999</c:v>
                </c:pt>
                <c:pt idx="258">
                  <c:v>236.185752520786</c:v>
                </c:pt>
                <c:pt idx="259">
                  <c:v>237.60729005364101</c:v>
                </c:pt>
                <c:pt idx="260">
                  <c:v>239.08228608306101</c:v>
                </c:pt>
                <c:pt idx="261">
                  <c:v>240.81591830202899</c:v>
                </c:pt>
                <c:pt idx="262">
                  <c:v>242.906176860714</c:v>
                </c:pt>
                <c:pt idx="263">
                  <c:v>244.85843755712801</c:v>
                </c:pt>
                <c:pt idx="264">
                  <c:v>246.64842442335501</c:v>
                </c:pt>
                <c:pt idx="265">
                  <c:v>248.75141081756701</c:v>
                </c:pt>
                <c:pt idx="266">
                  <c:v>251.60982640416401</c:v>
                </c:pt>
                <c:pt idx="267">
                  <c:v>252.974972067973</c:v>
                </c:pt>
                <c:pt idx="268">
                  <c:v>252.75274451848699</c:v>
                </c:pt>
                <c:pt idx="269">
                  <c:v>251.344372481493</c:v>
                </c:pt>
                <c:pt idx="270">
                  <c:v>253.20916766324001</c:v>
                </c:pt>
                <c:pt idx="271">
                  <c:v>256.67132260662498</c:v>
                </c:pt>
                <c:pt idx="272">
                  <c:v>260.20635370134698</c:v>
                </c:pt>
                <c:pt idx="273">
                  <c:v>260.70423640057101</c:v>
                </c:pt>
                <c:pt idx="274">
                  <c:v>259.92204288174997</c:v>
                </c:pt>
                <c:pt idx="275">
                  <c:v>259.64665334086698</c:v>
                </c:pt>
                <c:pt idx="276">
                  <c:v>259.61177970112902</c:v>
                </c:pt>
                <c:pt idx="277">
                  <c:v>261.44900159470097</c:v>
                </c:pt>
                <c:pt idx="278">
                  <c:v>262.93924511255898</c:v>
                </c:pt>
                <c:pt idx="279">
                  <c:v>267.16055604224402</c:v>
                </c:pt>
                <c:pt idx="280">
                  <c:v>269.95008061384499</c:v>
                </c:pt>
                <c:pt idx="281">
                  <c:v>273.02836002188798</c:v>
                </c:pt>
                <c:pt idx="282">
                  <c:v>273.42328047265897</c:v>
                </c:pt>
                <c:pt idx="283">
                  <c:v>274.10946267958701</c:v>
                </c:pt>
                <c:pt idx="284">
                  <c:v>274.93789456703303</c:v>
                </c:pt>
                <c:pt idx="285">
                  <c:v>276.514025130969</c:v>
                </c:pt>
                <c:pt idx="286">
                  <c:v>279.64634505469598</c:v>
                </c:pt>
                <c:pt idx="287">
                  <c:v>282.77297198731799</c:v>
                </c:pt>
                <c:pt idx="288">
                  <c:v>284.881628834992</c:v>
                </c:pt>
                <c:pt idx="289">
                  <c:v>285.75525567176402</c:v>
                </c:pt>
                <c:pt idx="290">
                  <c:v>286.44204627079199</c:v>
                </c:pt>
                <c:pt idx="291">
                  <c:v>291.09754134063098</c:v>
                </c:pt>
                <c:pt idx="292">
                  <c:v>291.49525377626799</c:v>
                </c:pt>
                <c:pt idx="293">
                  <c:v>292.81998620793598</c:v>
                </c:pt>
                <c:pt idx="294">
                  <c:v>290.81269988196999</c:v>
                </c:pt>
                <c:pt idx="295">
                  <c:v>295.98313090561902</c:v>
                </c:pt>
                <c:pt idx="296">
                  <c:v>300.20839915940502</c:v>
                </c:pt>
                <c:pt idx="297">
                  <c:v>305.37143321664098</c:v>
                </c:pt>
                <c:pt idx="298">
                  <c:v>306.36335229409298</c:v>
                </c:pt>
                <c:pt idx="299">
                  <c:v>307.57937535190899</c:v>
                </c:pt>
                <c:pt idx="300">
                  <c:v>307.58152145117498</c:v>
                </c:pt>
                <c:pt idx="301">
                  <c:v>310.14877405563999</c:v>
                </c:pt>
                <c:pt idx="302">
                  <c:v>313.27694981887402</c:v>
                </c:pt>
                <c:pt idx="303">
                  <c:v>318.13411530751699</c:v>
                </c:pt>
                <c:pt idx="304">
                  <c:v>325.12932269806203</c:v>
                </c:pt>
                <c:pt idx="305">
                  <c:v>335.53863070647998</c:v>
                </c:pt>
                <c:pt idx="306">
                  <c:v>346.77726657293698</c:v>
                </c:pt>
                <c:pt idx="307">
                  <c:v>355.144537510737</c:v>
                </c:pt>
                <c:pt idx="308">
                  <c:v>360.27410328463498</c:v>
                </c:pt>
                <c:pt idx="309">
                  <c:v>366.14843909716302</c:v>
                </c:pt>
                <c:pt idx="310">
                  <c:v>374.52920146976197</c:v>
                </c:pt>
                <c:pt idx="311">
                  <c:v>382.50048959494001</c:v>
                </c:pt>
                <c:pt idx="312">
                  <c:v>388.50682262689998</c:v>
                </c:pt>
                <c:pt idx="313">
                  <c:v>389.35497744001998</c:v>
                </c:pt>
                <c:pt idx="314">
                  <c:v>393.46754612838703</c:v>
                </c:pt>
                <c:pt idx="315">
                  <c:v>401.28993947105602</c:v>
                </c:pt>
                <c:pt idx="316">
                  <c:v>413.09305766692199</c:v>
                </c:pt>
                <c:pt idx="317">
                  <c:v>420.37802570610302</c:v>
                </c:pt>
                <c:pt idx="318">
                  <c:v>420.14494218400898</c:v>
                </c:pt>
                <c:pt idx="319">
                  <c:v>417.55350099366302</c:v>
                </c:pt>
                <c:pt idx="320">
                  <c:v>410.876443482627</c:v>
                </c:pt>
                <c:pt idx="321">
                  <c:v>403.095825029286</c:v>
                </c:pt>
                <c:pt idx="322">
                  <c:v>387.16932123292798</c:v>
                </c:pt>
                <c:pt idx="323">
                  <c:v>374.45175192168</c:v>
                </c:pt>
                <c:pt idx="324">
                  <c:v>363.60435151865897</c:v>
                </c:pt>
                <c:pt idx="325">
                  <c:v>360.14428239883603</c:v>
                </c:pt>
                <c:pt idx="326">
                  <c:v>365.08684751564198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7E-49FF-88ED-F0669D368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501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PropertyType!$Q$7:$Q$115</c:f>
              <c:numCache>
                <c:formatCode>0</c:formatCode>
                <c:ptCount val="109"/>
                <c:pt idx="0">
                  <c:v>58.488498414924003</c:v>
                </c:pt>
                <c:pt idx="1">
                  <c:v>61.924311423774903</c:v>
                </c:pt>
                <c:pt idx="2">
                  <c:v>65.329182706126204</c:v>
                </c:pt>
                <c:pt idx="3">
                  <c:v>65.228615145964596</c:v>
                </c:pt>
                <c:pt idx="4">
                  <c:v>65.851200743093202</c:v>
                </c:pt>
                <c:pt idx="5">
                  <c:v>69.673410616693204</c:v>
                </c:pt>
                <c:pt idx="6">
                  <c:v>74.6790762277911</c:v>
                </c:pt>
                <c:pt idx="7">
                  <c:v>77.330994173484598</c:v>
                </c:pt>
                <c:pt idx="8">
                  <c:v>77.865054630277598</c:v>
                </c:pt>
                <c:pt idx="9">
                  <c:v>78.294081218322006</c:v>
                </c:pt>
                <c:pt idx="10">
                  <c:v>79.912062888183897</c:v>
                </c:pt>
                <c:pt idx="11">
                  <c:v>82.479966589049795</c:v>
                </c:pt>
                <c:pt idx="12">
                  <c:v>85.473501775454594</c:v>
                </c:pt>
                <c:pt idx="13">
                  <c:v>89.272281995824599</c:v>
                </c:pt>
                <c:pt idx="14">
                  <c:v>90.529794545452802</c:v>
                </c:pt>
                <c:pt idx="15">
                  <c:v>90.276588599716902</c:v>
                </c:pt>
                <c:pt idx="16">
                  <c:v>93.003772214040197</c:v>
                </c:pt>
                <c:pt idx="17">
                  <c:v>98.495398286121997</c:v>
                </c:pt>
                <c:pt idx="18">
                  <c:v>101.17419193072401</c:v>
                </c:pt>
                <c:pt idx="19">
                  <c:v>100</c:v>
                </c:pt>
                <c:pt idx="20">
                  <c:v>100.06695036326199</c:v>
                </c:pt>
                <c:pt idx="21">
                  <c:v>102.03284362829</c:v>
                </c:pt>
                <c:pt idx="22">
                  <c:v>102.979655901699</c:v>
                </c:pt>
                <c:pt idx="23">
                  <c:v>102.58044258276099</c:v>
                </c:pt>
                <c:pt idx="24">
                  <c:v>103.451381988248</c:v>
                </c:pt>
                <c:pt idx="25">
                  <c:v>105.961546364697</c:v>
                </c:pt>
                <c:pt idx="26">
                  <c:v>108.259149452529</c:v>
                </c:pt>
                <c:pt idx="27">
                  <c:v>109.737028636486</c:v>
                </c:pt>
                <c:pt idx="28">
                  <c:v>112.588547284368</c:v>
                </c:pt>
                <c:pt idx="29">
                  <c:v>116.09176401301499</c:v>
                </c:pt>
                <c:pt idx="30">
                  <c:v>118.153023232252</c:v>
                </c:pt>
                <c:pt idx="31">
                  <c:v>120.46023541093</c:v>
                </c:pt>
                <c:pt idx="32">
                  <c:v>124.93933141101201</c:v>
                </c:pt>
                <c:pt idx="33">
                  <c:v>129.82177952626</c:v>
                </c:pt>
                <c:pt idx="34">
                  <c:v>134.23375763377999</c:v>
                </c:pt>
                <c:pt idx="35">
                  <c:v>138.70887078186399</c:v>
                </c:pt>
                <c:pt idx="36">
                  <c:v>144.360921995447</c:v>
                </c:pt>
                <c:pt idx="37">
                  <c:v>151.247217530977</c:v>
                </c:pt>
                <c:pt idx="38">
                  <c:v>156.062107176761</c:v>
                </c:pt>
                <c:pt idx="39">
                  <c:v>158.613680118833</c:v>
                </c:pt>
                <c:pt idx="40">
                  <c:v>161.67770364355999</c:v>
                </c:pt>
                <c:pt idx="41">
                  <c:v>165.24941059828001</c:v>
                </c:pt>
                <c:pt idx="42">
                  <c:v>165.66817310850001</c:v>
                </c:pt>
                <c:pt idx="43">
                  <c:v>164.63313941351601</c:v>
                </c:pt>
                <c:pt idx="44">
                  <c:v>168.20514395722901</c:v>
                </c:pt>
                <c:pt idx="45">
                  <c:v>174.80921574098201</c:v>
                </c:pt>
                <c:pt idx="46">
                  <c:v>172.42756365181901</c:v>
                </c:pt>
                <c:pt idx="47">
                  <c:v>165.235209801872</c:v>
                </c:pt>
                <c:pt idx="48">
                  <c:v>163.33613513805801</c:v>
                </c:pt>
                <c:pt idx="49">
                  <c:v>162.696139690085</c:v>
                </c:pt>
                <c:pt idx="50">
                  <c:v>154.137276062485</c:v>
                </c:pt>
                <c:pt idx="51">
                  <c:v>142.220511407651</c:v>
                </c:pt>
                <c:pt idx="52">
                  <c:v>131.64144934412201</c:v>
                </c:pt>
                <c:pt idx="53">
                  <c:v>122.092154569888</c:v>
                </c:pt>
                <c:pt idx="54">
                  <c:v>120.42440947683301</c:v>
                </c:pt>
                <c:pt idx="55">
                  <c:v>121.80261747844099</c:v>
                </c:pt>
                <c:pt idx="56">
                  <c:v>118.15979238523001</c:v>
                </c:pt>
                <c:pt idx="57">
                  <c:v>112.806545618073</c:v>
                </c:pt>
                <c:pt idx="58">
                  <c:v>110.292368145315</c:v>
                </c:pt>
                <c:pt idx="59">
                  <c:v>108.63969192397199</c:v>
                </c:pt>
                <c:pt idx="60">
                  <c:v>107.008659909326</c:v>
                </c:pt>
                <c:pt idx="61">
                  <c:v>108.348124319147</c:v>
                </c:pt>
                <c:pt idx="62">
                  <c:v>109.399707034575</c:v>
                </c:pt>
                <c:pt idx="63">
                  <c:v>107.850036711127</c:v>
                </c:pt>
                <c:pt idx="64">
                  <c:v>106.959025291174</c:v>
                </c:pt>
                <c:pt idx="65">
                  <c:v>107.774693910552</c:v>
                </c:pt>
                <c:pt idx="66">
                  <c:v>110.01018323681301</c:v>
                </c:pt>
                <c:pt idx="67">
                  <c:v>112.07376980121801</c:v>
                </c:pt>
                <c:pt idx="68">
                  <c:v>114.167435079265</c:v>
                </c:pt>
                <c:pt idx="69">
                  <c:v>117.04107316871701</c:v>
                </c:pt>
                <c:pt idx="70">
                  <c:v>119.579495782295</c:v>
                </c:pt>
                <c:pt idx="71">
                  <c:v>121.402751824273</c:v>
                </c:pt>
                <c:pt idx="72">
                  <c:v>124.801137532236</c:v>
                </c:pt>
                <c:pt idx="73">
                  <c:v>130.22314470357699</c:v>
                </c:pt>
                <c:pt idx="74">
                  <c:v>132.34372629718101</c:v>
                </c:pt>
                <c:pt idx="75">
                  <c:v>132.72123373969001</c:v>
                </c:pt>
                <c:pt idx="76">
                  <c:v>137.29008214751701</c:v>
                </c:pt>
                <c:pt idx="77">
                  <c:v>143.312312593315</c:v>
                </c:pt>
                <c:pt idx="78">
                  <c:v>143.49978655774001</c:v>
                </c:pt>
                <c:pt idx="79">
                  <c:v>141.662480314654</c:v>
                </c:pt>
                <c:pt idx="80">
                  <c:v>144.43617978045401</c:v>
                </c:pt>
                <c:pt idx="81">
                  <c:v>149.295093493612</c:v>
                </c:pt>
                <c:pt idx="82">
                  <c:v>153.500420973129</c:v>
                </c:pt>
                <c:pt idx="83">
                  <c:v>156.55603980984901</c:v>
                </c:pt>
                <c:pt idx="84">
                  <c:v>162.053521858023</c:v>
                </c:pt>
                <c:pt idx="85">
                  <c:v>168.81234625989401</c:v>
                </c:pt>
                <c:pt idx="86">
                  <c:v>168.73074213113401</c:v>
                </c:pt>
                <c:pt idx="87">
                  <c:v>167.28295700183699</c:v>
                </c:pt>
                <c:pt idx="88">
                  <c:v>172.270051367268</c:v>
                </c:pt>
                <c:pt idx="89">
                  <c:v>178.871359409485</c:v>
                </c:pt>
                <c:pt idx="90">
                  <c:v>180.47389697250301</c:v>
                </c:pt>
                <c:pt idx="91">
                  <c:v>179.638600034262</c:v>
                </c:pt>
                <c:pt idx="92">
                  <c:v>181.21967402087299</c:v>
                </c:pt>
                <c:pt idx="93">
                  <c:v>184.596910160715</c:v>
                </c:pt>
                <c:pt idx="94">
                  <c:v>187.53788462431601</c:v>
                </c:pt>
                <c:pt idx="95">
                  <c:v>188.887990375377</c:v>
                </c:pt>
                <c:pt idx="96">
                  <c:v>189.79352675350799</c:v>
                </c:pt>
                <c:pt idx="97">
                  <c:v>190.45280753750501</c:v>
                </c:pt>
                <c:pt idx="98">
                  <c:v>195.79990034945999</c:v>
                </c:pt>
                <c:pt idx="99">
                  <c:v>201.34373997954501</c:v>
                </c:pt>
                <c:pt idx="100">
                  <c:v>201.90668319665301</c:v>
                </c:pt>
                <c:pt idx="101">
                  <c:v>206.74124638490301</c:v>
                </c:pt>
                <c:pt idx="102">
                  <c:v>218.402454745184</c:v>
                </c:pt>
                <c:pt idx="103">
                  <c:v>226.260328487755</c:v>
                </c:pt>
                <c:pt idx="104">
                  <c:v>231.17640080238999</c:v>
                </c:pt>
                <c:pt idx="105">
                  <c:v>239.74937510086701</c:v>
                </c:pt>
                <c:pt idx="106">
                  <c:v>239.00570933802001</c:v>
                </c:pt>
                <c:pt idx="107">
                  <c:v>233.55362190097699</c:v>
                </c:pt>
                <c:pt idx="108">
                  <c:v>228.006894559844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BE-47C2-8189-13E58363F422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PropertyType!$R$7:$R$115</c:f>
              <c:numCache>
                <c:formatCode>0</c:formatCode>
                <c:ptCount val="109"/>
                <c:pt idx="0">
                  <c:v>67.935919141146798</c:v>
                </c:pt>
                <c:pt idx="1">
                  <c:v>70.389058791810498</c:v>
                </c:pt>
                <c:pt idx="2">
                  <c:v>71.941159628937399</c:v>
                </c:pt>
                <c:pt idx="3">
                  <c:v>70.427458252391403</c:v>
                </c:pt>
                <c:pt idx="4">
                  <c:v>70.336994505791395</c:v>
                </c:pt>
                <c:pt idx="5">
                  <c:v>73.514984990002205</c:v>
                </c:pt>
                <c:pt idx="6">
                  <c:v>77.646864528758499</c:v>
                </c:pt>
                <c:pt idx="7">
                  <c:v>79.317608665851594</c:v>
                </c:pt>
                <c:pt idx="8">
                  <c:v>79.221610739454206</c:v>
                </c:pt>
                <c:pt idx="9">
                  <c:v>79.4343339475151</c:v>
                </c:pt>
                <c:pt idx="10">
                  <c:v>81.398744165497106</c:v>
                </c:pt>
                <c:pt idx="11">
                  <c:v>84.349946026356406</c:v>
                </c:pt>
                <c:pt idx="12">
                  <c:v>86.866466274102905</c:v>
                </c:pt>
                <c:pt idx="13">
                  <c:v>87.467569002649995</c:v>
                </c:pt>
                <c:pt idx="14">
                  <c:v>87.785488453305604</c:v>
                </c:pt>
                <c:pt idx="15">
                  <c:v>90.649259476124897</c:v>
                </c:pt>
                <c:pt idx="16">
                  <c:v>94.598794589132595</c:v>
                </c:pt>
                <c:pt idx="17">
                  <c:v>98.025163109058397</c:v>
                </c:pt>
                <c:pt idx="18">
                  <c:v>99.525191855437498</c:v>
                </c:pt>
                <c:pt idx="19">
                  <c:v>100</c:v>
                </c:pt>
                <c:pt idx="20">
                  <c:v>101.448987321137</c:v>
                </c:pt>
                <c:pt idx="21">
                  <c:v>102.78013380662701</c:v>
                </c:pt>
                <c:pt idx="22">
                  <c:v>102.71412105216901</c:v>
                </c:pt>
                <c:pt idx="23">
                  <c:v>102.69169029843</c:v>
                </c:pt>
                <c:pt idx="24">
                  <c:v>103.734787368401</c:v>
                </c:pt>
                <c:pt idx="25">
                  <c:v>106.657326142286</c:v>
                </c:pt>
                <c:pt idx="26">
                  <c:v>110.570656441704</c:v>
                </c:pt>
                <c:pt idx="27">
                  <c:v>112.166915175759</c:v>
                </c:pt>
                <c:pt idx="28">
                  <c:v>112.29519965308999</c:v>
                </c:pt>
                <c:pt idx="29">
                  <c:v>113.49356451084</c:v>
                </c:pt>
                <c:pt idx="30">
                  <c:v>116.612148071352</c:v>
                </c:pt>
                <c:pt idx="31">
                  <c:v>120.718969375607</c:v>
                </c:pt>
                <c:pt idx="32">
                  <c:v>126.83519258499</c:v>
                </c:pt>
                <c:pt idx="33">
                  <c:v>133.765704386859</c:v>
                </c:pt>
                <c:pt idx="34">
                  <c:v>135.11507732465401</c:v>
                </c:pt>
                <c:pt idx="35">
                  <c:v>136.023266485346</c:v>
                </c:pt>
                <c:pt idx="36">
                  <c:v>143.768688444438</c:v>
                </c:pt>
                <c:pt idx="37">
                  <c:v>152.78101663667999</c:v>
                </c:pt>
                <c:pt idx="38">
                  <c:v>156.10324664340899</c:v>
                </c:pt>
                <c:pt idx="39">
                  <c:v>158.24251916833899</c:v>
                </c:pt>
                <c:pt idx="40">
                  <c:v>163.45796282512401</c:v>
                </c:pt>
                <c:pt idx="41">
                  <c:v>168.48754805281601</c:v>
                </c:pt>
                <c:pt idx="42">
                  <c:v>171.39800422485001</c:v>
                </c:pt>
                <c:pt idx="43">
                  <c:v>173.16926703665101</c:v>
                </c:pt>
                <c:pt idx="44">
                  <c:v>175.385130317587</c:v>
                </c:pt>
                <c:pt idx="45">
                  <c:v>178.41600780335801</c:v>
                </c:pt>
                <c:pt idx="46">
                  <c:v>179.09256883785901</c:v>
                </c:pt>
                <c:pt idx="47">
                  <c:v>176.19322985135199</c:v>
                </c:pt>
                <c:pt idx="48">
                  <c:v>173.098913743552</c:v>
                </c:pt>
                <c:pt idx="49">
                  <c:v>172.06221815520601</c:v>
                </c:pt>
                <c:pt idx="50">
                  <c:v>166.07882158294299</c:v>
                </c:pt>
                <c:pt idx="51">
                  <c:v>154.768795851428</c:v>
                </c:pt>
                <c:pt idx="52">
                  <c:v>142.79262115564899</c:v>
                </c:pt>
                <c:pt idx="53">
                  <c:v>135.19998389315899</c:v>
                </c:pt>
                <c:pt idx="54">
                  <c:v>133.40395354494899</c:v>
                </c:pt>
                <c:pt idx="55">
                  <c:v>130.748006145479</c:v>
                </c:pt>
                <c:pt idx="56">
                  <c:v>128.04126314410101</c:v>
                </c:pt>
                <c:pt idx="57">
                  <c:v>128.69927247314499</c:v>
                </c:pt>
                <c:pt idx="58">
                  <c:v>125.142754462753</c:v>
                </c:pt>
                <c:pt idx="59">
                  <c:v>118.447041812661</c:v>
                </c:pt>
                <c:pt idx="60">
                  <c:v>118.484690164507</c:v>
                </c:pt>
                <c:pt idx="61">
                  <c:v>123.989872485291</c:v>
                </c:pt>
                <c:pt idx="62">
                  <c:v>123.860215890077</c:v>
                </c:pt>
                <c:pt idx="63">
                  <c:v>119.23422456416</c:v>
                </c:pt>
                <c:pt idx="64">
                  <c:v>118.58095854035599</c:v>
                </c:pt>
                <c:pt idx="65">
                  <c:v>120.689614897385</c:v>
                </c:pt>
                <c:pt idx="66">
                  <c:v>123.910118308514</c:v>
                </c:pt>
                <c:pt idx="67">
                  <c:v>124.852728237527</c:v>
                </c:pt>
                <c:pt idx="68">
                  <c:v>125.131969825383</c:v>
                </c:pt>
                <c:pt idx="69">
                  <c:v>128.65347823444</c:v>
                </c:pt>
                <c:pt idx="70">
                  <c:v>133.35716175332001</c:v>
                </c:pt>
                <c:pt idx="71">
                  <c:v>136.07017280219301</c:v>
                </c:pt>
                <c:pt idx="72">
                  <c:v>140.129187677494</c:v>
                </c:pt>
                <c:pt idx="73">
                  <c:v>146.738853267618</c:v>
                </c:pt>
                <c:pt idx="74">
                  <c:v>150.462809277828</c:v>
                </c:pt>
                <c:pt idx="75">
                  <c:v>151.514249481809</c:v>
                </c:pt>
                <c:pt idx="76">
                  <c:v>155.161088280466</c:v>
                </c:pt>
                <c:pt idx="77">
                  <c:v>161.86035737381701</c:v>
                </c:pt>
                <c:pt idx="78">
                  <c:v>164.53176513320301</c:v>
                </c:pt>
                <c:pt idx="79">
                  <c:v>164.08359476980399</c:v>
                </c:pt>
                <c:pt idx="80">
                  <c:v>169.97294014399401</c:v>
                </c:pt>
                <c:pt idx="81">
                  <c:v>180.292505025227</c:v>
                </c:pt>
                <c:pt idx="82">
                  <c:v>182.49285002819201</c:v>
                </c:pt>
                <c:pt idx="83">
                  <c:v>180.86466924256999</c:v>
                </c:pt>
                <c:pt idx="84">
                  <c:v>191.16011902795401</c:v>
                </c:pt>
                <c:pt idx="85">
                  <c:v>208.99491851145501</c:v>
                </c:pt>
                <c:pt idx="86">
                  <c:v>213.14833918357701</c:v>
                </c:pt>
                <c:pt idx="87">
                  <c:v>208.60081725393701</c:v>
                </c:pt>
                <c:pt idx="88">
                  <c:v>212.11817795472601</c:v>
                </c:pt>
                <c:pt idx="89">
                  <c:v>219.075734530235</c:v>
                </c:pt>
                <c:pt idx="90">
                  <c:v>224.26665429167201</c:v>
                </c:pt>
                <c:pt idx="91">
                  <c:v>228.12273383951199</c:v>
                </c:pt>
                <c:pt idx="92">
                  <c:v>232.85822651425201</c:v>
                </c:pt>
                <c:pt idx="93">
                  <c:v>236.47762229340299</c:v>
                </c:pt>
                <c:pt idx="94">
                  <c:v>239.11315185747401</c:v>
                </c:pt>
                <c:pt idx="95">
                  <c:v>243.62078070239801</c:v>
                </c:pt>
                <c:pt idx="96">
                  <c:v>250.54950991948201</c:v>
                </c:pt>
                <c:pt idx="97">
                  <c:v>256.898529614018</c:v>
                </c:pt>
                <c:pt idx="98">
                  <c:v>263.33816555604</c:v>
                </c:pt>
                <c:pt idx="99">
                  <c:v>271.25262716057301</c:v>
                </c:pt>
                <c:pt idx="100">
                  <c:v>283.26544074981399</c:v>
                </c:pt>
                <c:pt idx="101">
                  <c:v>302.03781194904599</c:v>
                </c:pt>
                <c:pt idx="102">
                  <c:v>316.86489162421498</c:v>
                </c:pt>
                <c:pt idx="103">
                  <c:v>325.39096039511202</c:v>
                </c:pt>
                <c:pt idx="104">
                  <c:v>347.77608323853002</c:v>
                </c:pt>
                <c:pt idx="105">
                  <c:v>381.99269141103798</c:v>
                </c:pt>
                <c:pt idx="106">
                  <c:v>385.82005326986302</c:v>
                </c:pt>
                <c:pt idx="107">
                  <c:v>376.54408137727103</c:v>
                </c:pt>
                <c:pt idx="108">
                  <c:v>376.213187500684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BE-47C2-8189-13E58363F422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PropertyType!$S$7:$S$115</c:f>
              <c:numCache>
                <c:formatCode>0</c:formatCode>
                <c:ptCount val="109"/>
                <c:pt idx="0">
                  <c:v>68.822235160264896</c:v>
                </c:pt>
                <c:pt idx="1">
                  <c:v>67.389247272015297</c:v>
                </c:pt>
                <c:pt idx="2">
                  <c:v>69.372041378464104</c:v>
                </c:pt>
                <c:pt idx="3">
                  <c:v>74.139798319103804</c:v>
                </c:pt>
                <c:pt idx="4">
                  <c:v>76.107872428682199</c:v>
                </c:pt>
                <c:pt idx="5">
                  <c:v>76.571285730920096</c:v>
                </c:pt>
                <c:pt idx="6">
                  <c:v>79.050117091156096</c:v>
                </c:pt>
                <c:pt idx="7">
                  <c:v>82.094548013170893</c:v>
                </c:pt>
                <c:pt idx="8">
                  <c:v>83.413442909227598</c:v>
                </c:pt>
                <c:pt idx="9">
                  <c:v>84.533146166026995</c:v>
                </c:pt>
                <c:pt idx="10">
                  <c:v>84.929387381866206</c:v>
                </c:pt>
                <c:pt idx="11">
                  <c:v>85.382228726804897</c:v>
                </c:pt>
                <c:pt idx="12">
                  <c:v>87.620718507415205</c:v>
                </c:pt>
                <c:pt idx="13">
                  <c:v>91.306689123596897</c:v>
                </c:pt>
                <c:pt idx="14">
                  <c:v>94.106612318741099</c:v>
                </c:pt>
                <c:pt idx="15">
                  <c:v>94.890117100548906</c:v>
                </c:pt>
                <c:pt idx="16">
                  <c:v>95.888419172981003</c:v>
                </c:pt>
                <c:pt idx="17">
                  <c:v>97.933547535619496</c:v>
                </c:pt>
                <c:pt idx="18">
                  <c:v>99.170949785943193</c:v>
                </c:pt>
                <c:pt idx="19">
                  <c:v>100</c:v>
                </c:pt>
                <c:pt idx="20">
                  <c:v>102.20538527476999</c:v>
                </c:pt>
                <c:pt idx="21">
                  <c:v>105.402085026362</c:v>
                </c:pt>
                <c:pt idx="22">
                  <c:v>107.576025954215</c:v>
                </c:pt>
                <c:pt idx="23">
                  <c:v>108.497563382115</c:v>
                </c:pt>
                <c:pt idx="24">
                  <c:v>109.87581581155101</c:v>
                </c:pt>
                <c:pt idx="25">
                  <c:v>112.46992553802799</c:v>
                </c:pt>
                <c:pt idx="26">
                  <c:v>116.587974718246</c:v>
                </c:pt>
                <c:pt idx="27">
                  <c:v>120.693946718295</c:v>
                </c:pt>
                <c:pt idx="28">
                  <c:v>124.856303710812</c:v>
                </c:pt>
                <c:pt idx="29">
                  <c:v>128.91733111951001</c:v>
                </c:pt>
                <c:pt idx="30">
                  <c:v>132.629828347152</c:v>
                </c:pt>
                <c:pt idx="31">
                  <c:v>137.84766629443399</c:v>
                </c:pt>
                <c:pt idx="32">
                  <c:v>145.162359041256</c:v>
                </c:pt>
                <c:pt idx="33">
                  <c:v>152.05757796150201</c:v>
                </c:pt>
                <c:pt idx="34">
                  <c:v>155.298070343679</c:v>
                </c:pt>
                <c:pt idx="35">
                  <c:v>159.08193085892501</c:v>
                </c:pt>
                <c:pt idx="36">
                  <c:v>169.652185933293</c:v>
                </c:pt>
                <c:pt idx="37">
                  <c:v>181.99031513264001</c:v>
                </c:pt>
                <c:pt idx="38">
                  <c:v>182.79337625874399</c:v>
                </c:pt>
                <c:pt idx="39">
                  <c:v>180.81083804377201</c:v>
                </c:pt>
                <c:pt idx="40">
                  <c:v>187.61537766093201</c:v>
                </c:pt>
                <c:pt idx="41">
                  <c:v>193.823980689156</c:v>
                </c:pt>
                <c:pt idx="42">
                  <c:v>190.050108402208</c:v>
                </c:pt>
                <c:pt idx="43">
                  <c:v>187.37088488213399</c:v>
                </c:pt>
                <c:pt idx="44">
                  <c:v>193.91795803192099</c:v>
                </c:pt>
                <c:pt idx="45">
                  <c:v>198.95560918233201</c:v>
                </c:pt>
                <c:pt idx="46">
                  <c:v>193.96847549288501</c:v>
                </c:pt>
                <c:pt idx="47">
                  <c:v>187.003807346423</c:v>
                </c:pt>
                <c:pt idx="48">
                  <c:v>184.56292335601401</c:v>
                </c:pt>
                <c:pt idx="49">
                  <c:v>182.05697757282701</c:v>
                </c:pt>
                <c:pt idx="50">
                  <c:v>169.94479085394599</c:v>
                </c:pt>
                <c:pt idx="51">
                  <c:v>156.98681242732499</c:v>
                </c:pt>
                <c:pt idx="52">
                  <c:v>151.73190234111999</c:v>
                </c:pt>
                <c:pt idx="53">
                  <c:v>149.24559698753299</c:v>
                </c:pt>
                <c:pt idx="54">
                  <c:v>146.121915232226</c:v>
                </c:pt>
                <c:pt idx="55">
                  <c:v>141.78866099352999</c:v>
                </c:pt>
                <c:pt idx="56">
                  <c:v>137.202713753871</c:v>
                </c:pt>
                <c:pt idx="57">
                  <c:v>132.034397830015</c:v>
                </c:pt>
                <c:pt idx="58">
                  <c:v>132.00677083337899</c:v>
                </c:pt>
                <c:pt idx="59">
                  <c:v>133.86837755332201</c:v>
                </c:pt>
                <c:pt idx="60">
                  <c:v>131.918352354154</c:v>
                </c:pt>
                <c:pt idx="61">
                  <c:v>129.96822421542899</c:v>
                </c:pt>
                <c:pt idx="62">
                  <c:v>130.468220561555</c:v>
                </c:pt>
                <c:pt idx="63">
                  <c:v>131.12054987645999</c:v>
                </c:pt>
                <c:pt idx="64">
                  <c:v>131.24726672177599</c:v>
                </c:pt>
                <c:pt idx="65">
                  <c:v>133.112080326935</c:v>
                </c:pt>
                <c:pt idx="66">
                  <c:v>136.22830565755899</c:v>
                </c:pt>
                <c:pt idx="67">
                  <c:v>138.04867793970001</c:v>
                </c:pt>
                <c:pt idx="68">
                  <c:v>141.111832950436</c:v>
                </c:pt>
                <c:pt idx="69">
                  <c:v>148.45467025482199</c:v>
                </c:pt>
                <c:pt idx="70">
                  <c:v>151.79742714518201</c:v>
                </c:pt>
                <c:pt idx="71">
                  <c:v>150.40977719745501</c:v>
                </c:pt>
                <c:pt idx="72">
                  <c:v>153.12343855911701</c:v>
                </c:pt>
                <c:pt idx="73">
                  <c:v>159.811247265275</c:v>
                </c:pt>
                <c:pt idx="74">
                  <c:v>164.454996401931</c:v>
                </c:pt>
                <c:pt idx="75">
                  <c:v>165.984612745281</c:v>
                </c:pt>
                <c:pt idx="76">
                  <c:v>168.961698907798</c:v>
                </c:pt>
                <c:pt idx="77">
                  <c:v>172.59881992097601</c:v>
                </c:pt>
                <c:pt idx="78">
                  <c:v>173.93816309438299</c:v>
                </c:pt>
                <c:pt idx="79">
                  <c:v>175.08014459722</c:v>
                </c:pt>
                <c:pt idx="80">
                  <c:v>178.985519638168</c:v>
                </c:pt>
                <c:pt idx="81">
                  <c:v>184.258051759605</c:v>
                </c:pt>
                <c:pt idx="82">
                  <c:v>189.06861631108501</c:v>
                </c:pt>
                <c:pt idx="83">
                  <c:v>193.266838622964</c:v>
                </c:pt>
                <c:pt idx="84">
                  <c:v>199.49970073781299</c:v>
                </c:pt>
                <c:pt idx="85">
                  <c:v>207.60566161285999</c:v>
                </c:pt>
                <c:pt idx="86">
                  <c:v>210.29790133040501</c:v>
                </c:pt>
                <c:pt idx="87">
                  <c:v>208.593864453517</c:v>
                </c:pt>
                <c:pt idx="88">
                  <c:v>208.28897097292699</c:v>
                </c:pt>
                <c:pt idx="89">
                  <c:v>209.12365337208601</c:v>
                </c:pt>
                <c:pt idx="90">
                  <c:v>211.41211693283699</c:v>
                </c:pt>
                <c:pt idx="91">
                  <c:v>213.20525887834199</c:v>
                </c:pt>
                <c:pt idx="92">
                  <c:v>213.39881742846799</c:v>
                </c:pt>
                <c:pt idx="93">
                  <c:v>214.75962026210701</c:v>
                </c:pt>
                <c:pt idx="94">
                  <c:v>217.05735338925101</c:v>
                </c:pt>
                <c:pt idx="95">
                  <c:v>218.57453984058299</c:v>
                </c:pt>
                <c:pt idx="96">
                  <c:v>217.84562223178801</c:v>
                </c:pt>
                <c:pt idx="97">
                  <c:v>213.94335097177299</c:v>
                </c:pt>
                <c:pt idx="98">
                  <c:v>216.713208877211</c:v>
                </c:pt>
                <c:pt idx="99">
                  <c:v>226.14104404358</c:v>
                </c:pt>
                <c:pt idx="100">
                  <c:v>235.96601523901401</c:v>
                </c:pt>
                <c:pt idx="101">
                  <c:v>248.78707731239399</c:v>
                </c:pt>
                <c:pt idx="102">
                  <c:v>258.44293310628899</c:v>
                </c:pt>
                <c:pt idx="103">
                  <c:v>261.97586016440198</c:v>
                </c:pt>
                <c:pt idx="104">
                  <c:v>267.44511576516101</c:v>
                </c:pt>
                <c:pt idx="105">
                  <c:v>275.81656877637698</c:v>
                </c:pt>
                <c:pt idx="106">
                  <c:v>277.227817334517</c:v>
                </c:pt>
                <c:pt idx="107">
                  <c:v>275.58770113040902</c:v>
                </c:pt>
                <c:pt idx="108">
                  <c:v>276.19395114960503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BE-47C2-8189-13E58363F422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PropertyType!$T$7:$T$115</c:f>
              <c:numCache>
                <c:formatCode>0</c:formatCode>
                <c:ptCount val="109"/>
                <c:pt idx="0">
                  <c:v>62.315143720933101</c:v>
                </c:pt>
                <c:pt idx="1">
                  <c:v>63.051554204338601</c:v>
                </c:pt>
                <c:pt idx="2">
                  <c:v>64.161871114583406</c:v>
                </c:pt>
                <c:pt idx="3">
                  <c:v>65.2182673129535</c:v>
                </c:pt>
                <c:pt idx="4">
                  <c:v>67.764688502457204</c:v>
                </c:pt>
                <c:pt idx="5">
                  <c:v>71.077028274871296</c:v>
                </c:pt>
                <c:pt idx="6">
                  <c:v>72.670583035006899</c:v>
                </c:pt>
                <c:pt idx="7">
                  <c:v>73.392388075487602</c:v>
                </c:pt>
                <c:pt idx="8">
                  <c:v>74.924461979553399</c:v>
                </c:pt>
                <c:pt idx="9">
                  <c:v>77.391671973550103</c:v>
                </c:pt>
                <c:pt idx="10">
                  <c:v>80.167061371766906</c:v>
                </c:pt>
                <c:pt idx="11">
                  <c:v>82.556400242539993</c:v>
                </c:pt>
                <c:pt idx="12">
                  <c:v>84.921199906767399</c:v>
                </c:pt>
                <c:pt idx="13">
                  <c:v>86.894866563607593</c:v>
                </c:pt>
                <c:pt idx="14">
                  <c:v>88.759735424943102</c:v>
                </c:pt>
                <c:pt idx="15">
                  <c:v>91.450940436921698</c:v>
                </c:pt>
                <c:pt idx="16">
                  <c:v>95.954662753615594</c:v>
                </c:pt>
                <c:pt idx="17">
                  <c:v>100.63494332796699</c:v>
                </c:pt>
                <c:pt idx="18">
                  <c:v>100.59831611937101</c:v>
                </c:pt>
                <c:pt idx="19">
                  <c:v>100</c:v>
                </c:pt>
                <c:pt idx="20">
                  <c:v>104.34624883276101</c:v>
                </c:pt>
                <c:pt idx="21">
                  <c:v>110.3410904987</c:v>
                </c:pt>
                <c:pt idx="22">
                  <c:v>112.851455345529</c:v>
                </c:pt>
                <c:pt idx="23">
                  <c:v>113.693425940276</c:v>
                </c:pt>
                <c:pt idx="24">
                  <c:v>117.29591682877</c:v>
                </c:pt>
                <c:pt idx="25">
                  <c:v>122.774808548664</c:v>
                </c:pt>
                <c:pt idx="26">
                  <c:v>127.892187421099</c:v>
                </c:pt>
                <c:pt idx="27">
                  <c:v>131.596256934499</c:v>
                </c:pt>
                <c:pt idx="28">
                  <c:v>135.84637507616699</c:v>
                </c:pt>
                <c:pt idx="29">
                  <c:v>140.81488918360401</c:v>
                </c:pt>
                <c:pt idx="30">
                  <c:v>143.95186805210301</c:v>
                </c:pt>
                <c:pt idx="31">
                  <c:v>147.09728431840199</c:v>
                </c:pt>
                <c:pt idx="32">
                  <c:v>154.05416638155299</c:v>
                </c:pt>
                <c:pt idx="33">
                  <c:v>162.71565346425299</c:v>
                </c:pt>
                <c:pt idx="34">
                  <c:v>166.787910791223</c:v>
                </c:pt>
                <c:pt idx="35">
                  <c:v>168.55722096007</c:v>
                </c:pt>
                <c:pt idx="36">
                  <c:v>174.59228542232401</c:v>
                </c:pt>
                <c:pt idx="37">
                  <c:v>184.28266586651301</c:v>
                </c:pt>
                <c:pt idx="38">
                  <c:v>190.43688583187199</c:v>
                </c:pt>
                <c:pt idx="39">
                  <c:v>191.12648932669001</c:v>
                </c:pt>
                <c:pt idx="40">
                  <c:v>190.68789726884</c:v>
                </c:pt>
                <c:pt idx="41">
                  <c:v>189.401327861738</c:v>
                </c:pt>
                <c:pt idx="42">
                  <c:v>187.073642472491</c:v>
                </c:pt>
                <c:pt idx="43">
                  <c:v>187.316074131173</c:v>
                </c:pt>
                <c:pt idx="44">
                  <c:v>192.42614462563799</c:v>
                </c:pt>
                <c:pt idx="45">
                  <c:v>197.15648157464099</c:v>
                </c:pt>
                <c:pt idx="46">
                  <c:v>190.07423252959899</c:v>
                </c:pt>
                <c:pt idx="47">
                  <c:v>179.497994138347</c:v>
                </c:pt>
                <c:pt idx="48">
                  <c:v>175.980833862781</c:v>
                </c:pt>
                <c:pt idx="49">
                  <c:v>174.899542470124</c:v>
                </c:pt>
                <c:pt idx="50">
                  <c:v>167.16736220895999</c:v>
                </c:pt>
                <c:pt idx="51">
                  <c:v>157.31742286496399</c:v>
                </c:pt>
                <c:pt idx="52">
                  <c:v>149.374070625424</c:v>
                </c:pt>
                <c:pt idx="53">
                  <c:v>138.265225575579</c:v>
                </c:pt>
                <c:pt idx="54">
                  <c:v>128.743942543663</c:v>
                </c:pt>
                <c:pt idx="55">
                  <c:v>125.601461528483</c:v>
                </c:pt>
                <c:pt idx="56">
                  <c:v>126.557760404253</c:v>
                </c:pt>
                <c:pt idx="57">
                  <c:v>126.152060545555</c:v>
                </c:pt>
                <c:pt idx="58">
                  <c:v>126.067835965371</c:v>
                </c:pt>
                <c:pt idx="59">
                  <c:v>128.24372279974099</c:v>
                </c:pt>
                <c:pt idx="60">
                  <c:v>132.12693338624601</c:v>
                </c:pt>
                <c:pt idx="61">
                  <c:v>136.97810968584099</c:v>
                </c:pt>
                <c:pt idx="62">
                  <c:v>141.37486084057099</c:v>
                </c:pt>
                <c:pt idx="63">
                  <c:v>144.12627534924201</c:v>
                </c:pt>
                <c:pt idx="64">
                  <c:v>146.18563724609399</c:v>
                </c:pt>
                <c:pt idx="65">
                  <c:v>149.91665127609099</c:v>
                </c:pt>
                <c:pt idx="66">
                  <c:v>155.53002094272099</c:v>
                </c:pt>
                <c:pt idx="67">
                  <c:v>159.75576512267301</c:v>
                </c:pt>
                <c:pt idx="68">
                  <c:v>163.471520640237</c:v>
                </c:pt>
                <c:pt idx="69">
                  <c:v>170.372817774487</c:v>
                </c:pt>
                <c:pt idx="70">
                  <c:v>177.15682348858999</c:v>
                </c:pt>
                <c:pt idx="71">
                  <c:v>180.96670724388301</c:v>
                </c:pt>
                <c:pt idx="72">
                  <c:v>187.27853609824601</c:v>
                </c:pt>
                <c:pt idx="73">
                  <c:v>198.21510669088201</c:v>
                </c:pt>
                <c:pt idx="74">
                  <c:v>203.62881066574499</c:v>
                </c:pt>
                <c:pt idx="75">
                  <c:v>203.43901896844801</c:v>
                </c:pt>
                <c:pt idx="76">
                  <c:v>208.79784352003</c:v>
                </c:pt>
                <c:pt idx="77">
                  <c:v>220.45324712720401</c:v>
                </c:pt>
                <c:pt idx="78">
                  <c:v>225.993527974263</c:v>
                </c:pt>
                <c:pt idx="79">
                  <c:v>225.636132294909</c:v>
                </c:pt>
                <c:pt idx="80">
                  <c:v>233.01547828539</c:v>
                </c:pt>
                <c:pt idx="81">
                  <c:v>247.83116735247199</c:v>
                </c:pt>
                <c:pt idx="82">
                  <c:v>255.09431254184801</c:v>
                </c:pt>
                <c:pt idx="83">
                  <c:v>254.91545069694499</c:v>
                </c:pt>
                <c:pt idx="84">
                  <c:v>262.83467320273598</c:v>
                </c:pt>
                <c:pt idx="85">
                  <c:v>276.57047535780202</c:v>
                </c:pt>
                <c:pt idx="86">
                  <c:v>280.12955920957</c:v>
                </c:pt>
                <c:pt idx="87">
                  <c:v>278.18784378286398</c:v>
                </c:pt>
                <c:pt idx="88">
                  <c:v>287.94915692345398</c:v>
                </c:pt>
                <c:pt idx="89">
                  <c:v>304.62734239219702</c:v>
                </c:pt>
                <c:pt idx="90">
                  <c:v>308.87505203150801</c:v>
                </c:pt>
                <c:pt idx="91">
                  <c:v>305.76702615810899</c:v>
                </c:pt>
                <c:pt idx="92">
                  <c:v>311.43308490279799</c:v>
                </c:pt>
                <c:pt idx="93">
                  <c:v>324.13237660247</c:v>
                </c:pt>
                <c:pt idx="94">
                  <c:v>336.13356433749999</c:v>
                </c:pt>
                <c:pt idx="95">
                  <c:v>340.68598706424302</c:v>
                </c:pt>
                <c:pt idx="96">
                  <c:v>340.858875898034</c:v>
                </c:pt>
                <c:pt idx="97">
                  <c:v>342.955229748845</c:v>
                </c:pt>
                <c:pt idx="98">
                  <c:v>357.76471413965299</c:v>
                </c:pt>
                <c:pt idx="99">
                  <c:v>374.91221022409002</c:v>
                </c:pt>
                <c:pt idx="100">
                  <c:v>389.515037271148</c:v>
                </c:pt>
                <c:pt idx="101">
                  <c:v>416.70648427419701</c:v>
                </c:pt>
                <c:pt idx="102">
                  <c:v>441.94656914863299</c:v>
                </c:pt>
                <c:pt idx="103">
                  <c:v>452.57835888891299</c:v>
                </c:pt>
                <c:pt idx="104">
                  <c:v>472.29910043131298</c:v>
                </c:pt>
                <c:pt idx="105">
                  <c:v>502.598149898999</c:v>
                </c:pt>
                <c:pt idx="106">
                  <c:v>491.52093996168298</c:v>
                </c:pt>
                <c:pt idx="107">
                  <c:v>473.17689627300899</c:v>
                </c:pt>
                <c:pt idx="108">
                  <c:v>461.82212810482099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BE-47C2-8189-13E58363F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01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PropertyType!$P$15:$P$115</c:f>
              <c:numCache>
                <c:formatCode>[$-409]mmm\-yy;@</c:formatCode>
                <c:ptCount val="101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</c:numCache>
            </c:numRef>
          </c:xVal>
          <c:yVal>
            <c:numRef>
              <c:f>PropertyType!$U$15:$U$115</c:f>
              <c:numCache>
                <c:formatCode>0</c:formatCode>
                <c:ptCount val="101"/>
                <c:pt idx="0">
                  <c:v>75.625175740807194</c:v>
                </c:pt>
                <c:pt idx="1">
                  <c:v>73.822081941635403</c:v>
                </c:pt>
                <c:pt idx="2">
                  <c:v>74.811802780826199</c:v>
                </c:pt>
                <c:pt idx="3">
                  <c:v>78.672709951393202</c:v>
                </c:pt>
                <c:pt idx="4">
                  <c:v>81.982451673130498</c:v>
                </c:pt>
                <c:pt idx="5">
                  <c:v>85.886441996481906</c:v>
                </c:pt>
                <c:pt idx="6">
                  <c:v>89.314996234999199</c:v>
                </c:pt>
                <c:pt idx="7">
                  <c:v>89.823698961943293</c:v>
                </c:pt>
                <c:pt idx="8">
                  <c:v>94.194546770757498</c:v>
                </c:pt>
                <c:pt idx="9">
                  <c:v>96.112422101617696</c:v>
                </c:pt>
                <c:pt idx="10">
                  <c:v>97.638339576304304</c:v>
                </c:pt>
                <c:pt idx="11">
                  <c:v>100</c:v>
                </c:pt>
                <c:pt idx="12">
                  <c:v>100.17712472346901</c:v>
                </c:pt>
                <c:pt idx="13">
                  <c:v>103.01903717137699</c:v>
                </c:pt>
                <c:pt idx="14">
                  <c:v>103.38095070834299</c:v>
                </c:pt>
                <c:pt idx="15">
                  <c:v>105.58066718849599</c:v>
                </c:pt>
                <c:pt idx="16">
                  <c:v>109.175692753557</c:v>
                </c:pt>
                <c:pt idx="17">
                  <c:v>111.99492480959501</c:v>
                </c:pt>
                <c:pt idx="18">
                  <c:v>116.955445318524</c:v>
                </c:pt>
                <c:pt idx="19">
                  <c:v>121.94056856893199</c:v>
                </c:pt>
                <c:pt idx="20">
                  <c:v>128.89392229657199</c:v>
                </c:pt>
                <c:pt idx="21">
                  <c:v>132.146858966477</c:v>
                </c:pt>
                <c:pt idx="22">
                  <c:v>135.048653771631</c:v>
                </c:pt>
                <c:pt idx="23">
                  <c:v>135.92702701406199</c:v>
                </c:pt>
                <c:pt idx="24">
                  <c:v>142.47378632320999</c:v>
                </c:pt>
                <c:pt idx="25">
                  <c:v>151.99769014452599</c:v>
                </c:pt>
                <c:pt idx="26">
                  <c:v>165.71287266844399</c:v>
                </c:pt>
                <c:pt idx="27">
                  <c:v>169.76311125085499</c:v>
                </c:pt>
                <c:pt idx="28">
                  <c:v>188.37855782854001</c:v>
                </c:pt>
                <c:pt idx="29">
                  <c:v>198.93341277184101</c:v>
                </c:pt>
                <c:pt idx="30">
                  <c:v>202.98247003640699</c:v>
                </c:pt>
                <c:pt idx="31">
                  <c:v>217.714827980226</c:v>
                </c:pt>
                <c:pt idx="32">
                  <c:v>212.39320219944099</c:v>
                </c:pt>
                <c:pt idx="33">
                  <c:v>215.345429099266</c:v>
                </c:pt>
                <c:pt idx="34">
                  <c:v>218.92051049936401</c:v>
                </c:pt>
                <c:pt idx="35">
                  <c:v>219.61480199031399</c:v>
                </c:pt>
                <c:pt idx="36">
                  <c:v>218.820976684383</c:v>
                </c:pt>
                <c:pt idx="37">
                  <c:v>218.17749031245199</c:v>
                </c:pt>
                <c:pt idx="38">
                  <c:v>218.93524777310401</c:v>
                </c:pt>
                <c:pt idx="39">
                  <c:v>223.55898516814</c:v>
                </c:pt>
                <c:pt idx="40">
                  <c:v>214.06527280978199</c:v>
                </c:pt>
                <c:pt idx="41">
                  <c:v>201.69308475123299</c:v>
                </c:pt>
                <c:pt idx="42">
                  <c:v>189.085913181866</c:v>
                </c:pt>
                <c:pt idx="43">
                  <c:v>170.18774657122901</c:v>
                </c:pt>
                <c:pt idx="44">
                  <c:v>163.32782273088799</c:v>
                </c:pt>
                <c:pt idx="45">
                  <c:v>155.10754202397399</c:v>
                </c:pt>
                <c:pt idx="46">
                  <c:v>148.51679414396401</c:v>
                </c:pt>
                <c:pt idx="47">
                  <c:v>143.68321094225101</c:v>
                </c:pt>
                <c:pt idx="48">
                  <c:v>137.03715362005499</c:v>
                </c:pt>
                <c:pt idx="49">
                  <c:v>135.94076814572</c:v>
                </c:pt>
                <c:pt idx="50">
                  <c:v>132.915070507472</c:v>
                </c:pt>
                <c:pt idx="51">
                  <c:v>130.817519446376</c:v>
                </c:pt>
                <c:pt idx="52">
                  <c:v>131.55478226323601</c:v>
                </c:pt>
                <c:pt idx="53">
                  <c:v>127.700838039994</c:v>
                </c:pt>
                <c:pt idx="54">
                  <c:v>125.871089154598</c:v>
                </c:pt>
                <c:pt idx="55">
                  <c:v>128.470056913435</c:v>
                </c:pt>
                <c:pt idx="56">
                  <c:v>126.24535929465701</c:v>
                </c:pt>
                <c:pt idx="57">
                  <c:v>124.617578863416</c:v>
                </c:pt>
                <c:pt idx="58">
                  <c:v>128.442823927505</c:v>
                </c:pt>
                <c:pt idx="59">
                  <c:v>128.90374548027299</c:v>
                </c:pt>
                <c:pt idx="60">
                  <c:v>128.569088294588</c:v>
                </c:pt>
                <c:pt idx="61">
                  <c:v>131.32951777537599</c:v>
                </c:pt>
                <c:pt idx="62">
                  <c:v>130.32167507786201</c:v>
                </c:pt>
                <c:pt idx="63">
                  <c:v>135.41322011420399</c:v>
                </c:pt>
                <c:pt idx="64">
                  <c:v>139.356299278683</c:v>
                </c:pt>
                <c:pt idx="65">
                  <c:v>143.95974242515001</c:v>
                </c:pt>
                <c:pt idx="66">
                  <c:v>150.70548440634701</c:v>
                </c:pt>
                <c:pt idx="67">
                  <c:v>158.56074183574401</c:v>
                </c:pt>
                <c:pt idx="68">
                  <c:v>161.44540450399501</c:v>
                </c:pt>
                <c:pt idx="69">
                  <c:v>165.589659624033</c:v>
                </c:pt>
                <c:pt idx="70">
                  <c:v>166.29709144230799</c:v>
                </c:pt>
                <c:pt idx="71">
                  <c:v>171.50203362226199</c:v>
                </c:pt>
                <c:pt idx="72">
                  <c:v>175.342843514327</c:v>
                </c:pt>
                <c:pt idx="73">
                  <c:v>180.294961322859</c:v>
                </c:pt>
                <c:pt idx="74">
                  <c:v>188.065602625201</c:v>
                </c:pt>
                <c:pt idx="75">
                  <c:v>193.75054177358899</c:v>
                </c:pt>
                <c:pt idx="76">
                  <c:v>200.282119492839</c:v>
                </c:pt>
                <c:pt idx="77">
                  <c:v>209.762798564928</c:v>
                </c:pt>
                <c:pt idx="78">
                  <c:v>220.04235428158299</c:v>
                </c:pt>
                <c:pt idx="79">
                  <c:v>236.986678645003</c:v>
                </c:pt>
                <c:pt idx="80">
                  <c:v>244.772693943999</c:v>
                </c:pt>
                <c:pt idx="81">
                  <c:v>244.956889136184</c:v>
                </c:pt>
                <c:pt idx="82">
                  <c:v>244.33553682335699</c:v>
                </c:pt>
                <c:pt idx="83">
                  <c:v>243.503972827213</c:v>
                </c:pt>
                <c:pt idx="84">
                  <c:v>242.103484619265</c:v>
                </c:pt>
                <c:pt idx="85">
                  <c:v>255.05558964014699</c:v>
                </c:pt>
                <c:pt idx="86">
                  <c:v>262.85343524135499</c:v>
                </c:pt>
                <c:pt idx="87">
                  <c:v>275.67164758823202</c:v>
                </c:pt>
                <c:pt idx="88">
                  <c:v>284.05716819603401</c:v>
                </c:pt>
                <c:pt idx="89">
                  <c:v>287.96147673056799</c:v>
                </c:pt>
                <c:pt idx="90">
                  <c:v>299.25505128872902</c:v>
                </c:pt>
                <c:pt idx="91">
                  <c:v>319.888633302909</c:v>
                </c:pt>
                <c:pt idx="92">
                  <c:v>321.17302398317997</c:v>
                </c:pt>
                <c:pt idx="93">
                  <c:v>336.53056865605498</c:v>
                </c:pt>
                <c:pt idx="94">
                  <c:v>345.32265239349101</c:v>
                </c:pt>
                <c:pt idx="95">
                  <c:v>354.53453818031198</c:v>
                </c:pt>
                <c:pt idx="96">
                  <c:v>359.78252145769301</c:v>
                </c:pt>
                <c:pt idx="97">
                  <c:v>382.735579252214</c:v>
                </c:pt>
                <c:pt idx="98">
                  <c:v>399.66865933407303</c:v>
                </c:pt>
                <c:pt idx="99">
                  <c:v>399.60897827936299</c:v>
                </c:pt>
                <c:pt idx="100">
                  <c:v>418.31217473588202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09-437E-BCF5-5B9EA077028C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PropertyType!$P$15:$P$115</c:f>
              <c:numCache>
                <c:formatCode>[$-409]mmm\-yy;@</c:formatCode>
                <c:ptCount val="101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</c:numCache>
            </c:numRef>
          </c:xVal>
          <c:yVal>
            <c:numRef>
              <c:f>PropertyType!$V$15:$V$115</c:f>
              <c:numCache>
                <c:formatCode>0</c:formatCode>
                <c:ptCount val="101"/>
                <c:pt idx="0">
                  <c:v>86.784081963062405</c:v>
                </c:pt>
                <c:pt idx="1">
                  <c:v>84.619490288576998</c:v>
                </c:pt>
                <c:pt idx="2">
                  <c:v>84.891598446237197</c:v>
                </c:pt>
                <c:pt idx="3">
                  <c:v>81.996118786534396</c:v>
                </c:pt>
                <c:pt idx="4">
                  <c:v>88.080272291059202</c:v>
                </c:pt>
                <c:pt idx="5">
                  <c:v>88.935411421531498</c:v>
                </c:pt>
                <c:pt idx="6">
                  <c:v>86.941575791269798</c:v>
                </c:pt>
                <c:pt idx="7">
                  <c:v>91.161078414149898</c:v>
                </c:pt>
                <c:pt idx="8">
                  <c:v>90.523239865938805</c:v>
                </c:pt>
                <c:pt idx="9">
                  <c:v>94.287158545509001</c:v>
                </c:pt>
                <c:pt idx="10">
                  <c:v>98.280062979443798</c:v>
                </c:pt>
                <c:pt idx="11">
                  <c:v>100</c:v>
                </c:pt>
                <c:pt idx="12">
                  <c:v>100.546977698558</c:v>
                </c:pt>
                <c:pt idx="13">
                  <c:v>98.684825561164104</c:v>
                </c:pt>
                <c:pt idx="14">
                  <c:v>99.617696455339896</c:v>
                </c:pt>
                <c:pt idx="15">
                  <c:v>97.907864987085006</c:v>
                </c:pt>
                <c:pt idx="16">
                  <c:v>99.724030971650294</c:v>
                </c:pt>
                <c:pt idx="17">
                  <c:v>100.706458877438</c:v>
                </c:pt>
                <c:pt idx="18">
                  <c:v>101.539305669792</c:v>
                </c:pt>
                <c:pt idx="19">
                  <c:v>103.228752778906</c:v>
                </c:pt>
                <c:pt idx="20">
                  <c:v>103.90195027555001</c:v>
                </c:pt>
                <c:pt idx="21">
                  <c:v>105.955135433339</c:v>
                </c:pt>
                <c:pt idx="22">
                  <c:v>107.982495013188</c:v>
                </c:pt>
                <c:pt idx="23">
                  <c:v>112.00436835194201</c:v>
                </c:pt>
                <c:pt idx="24">
                  <c:v>115.885802123761</c:v>
                </c:pt>
                <c:pt idx="25">
                  <c:v>120.86634644918</c:v>
                </c:pt>
                <c:pt idx="26">
                  <c:v>127.54450023493099</c:v>
                </c:pt>
                <c:pt idx="27">
                  <c:v>128.493797613656</c:v>
                </c:pt>
                <c:pt idx="28">
                  <c:v>135.33920187001999</c:v>
                </c:pt>
                <c:pt idx="29">
                  <c:v>140.02219966729899</c:v>
                </c:pt>
                <c:pt idx="30">
                  <c:v>142.62599851591</c:v>
                </c:pt>
                <c:pt idx="31">
                  <c:v>150.37369313946101</c:v>
                </c:pt>
                <c:pt idx="32">
                  <c:v>148.30540984633501</c:v>
                </c:pt>
                <c:pt idx="33">
                  <c:v>148.145092850319</c:v>
                </c:pt>
                <c:pt idx="34">
                  <c:v>151.44674107589401</c:v>
                </c:pt>
                <c:pt idx="35">
                  <c:v>153.567145425327</c:v>
                </c:pt>
                <c:pt idx="36">
                  <c:v>158.39681562671899</c:v>
                </c:pt>
                <c:pt idx="37">
                  <c:v>167.15963440507599</c:v>
                </c:pt>
                <c:pt idx="38">
                  <c:v>172.85304779763001</c:v>
                </c:pt>
                <c:pt idx="39">
                  <c:v>172.42074096306999</c:v>
                </c:pt>
                <c:pt idx="40">
                  <c:v>172.12466204527399</c:v>
                </c:pt>
                <c:pt idx="41">
                  <c:v>161.37505032835</c:v>
                </c:pt>
                <c:pt idx="42">
                  <c:v>151.54206888540401</c:v>
                </c:pt>
                <c:pt idx="43">
                  <c:v>149.59138201467999</c:v>
                </c:pt>
                <c:pt idx="44">
                  <c:v>136.495159045354</c:v>
                </c:pt>
                <c:pt idx="45">
                  <c:v>126.07163024513</c:v>
                </c:pt>
                <c:pt idx="46">
                  <c:v>113.80146845274101</c:v>
                </c:pt>
                <c:pt idx="47">
                  <c:v>99.926486990399596</c:v>
                </c:pt>
                <c:pt idx="48">
                  <c:v>99.454224558101799</c:v>
                </c:pt>
                <c:pt idx="49">
                  <c:v>97.328233668956798</c:v>
                </c:pt>
                <c:pt idx="50">
                  <c:v>99.221147979877202</c:v>
                </c:pt>
                <c:pt idx="51">
                  <c:v>101.352492117769</c:v>
                </c:pt>
                <c:pt idx="52">
                  <c:v>100.088307320485</c:v>
                </c:pt>
                <c:pt idx="53">
                  <c:v>100.93408249001099</c:v>
                </c:pt>
                <c:pt idx="54">
                  <c:v>102.74502814003399</c:v>
                </c:pt>
                <c:pt idx="55">
                  <c:v>102.323616915562</c:v>
                </c:pt>
                <c:pt idx="56">
                  <c:v>103.76604894290401</c:v>
                </c:pt>
                <c:pt idx="57">
                  <c:v>104.899745583317</c:v>
                </c:pt>
                <c:pt idx="58">
                  <c:v>105.03856394114899</c:v>
                </c:pt>
                <c:pt idx="59">
                  <c:v>109.853340290102</c:v>
                </c:pt>
                <c:pt idx="60">
                  <c:v>113.536442982952</c:v>
                </c:pt>
                <c:pt idx="61">
                  <c:v>114.981509598694</c:v>
                </c:pt>
                <c:pt idx="62">
                  <c:v>117.002805782096</c:v>
                </c:pt>
                <c:pt idx="63">
                  <c:v>116.425316335365</c:v>
                </c:pt>
                <c:pt idx="64">
                  <c:v>119.623315646487</c:v>
                </c:pt>
                <c:pt idx="65">
                  <c:v>126.024978431817</c:v>
                </c:pt>
                <c:pt idx="66">
                  <c:v>131.549455090826</c:v>
                </c:pt>
                <c:pt idx="67">
                  <c:v>138.981632574385</c:v>
                </c:pt>
                <c:pt idx="68">
                  <c:v>139.372415793984</c:v>
                </c:pt>
                <c:pt idx="69">
                  <c:v>140.55113516717</c:v>
                </c:pt>
                <c:pt idx="70">
                  <c:v>146.20738608785101</c:v>
                </c:pt>
                <c:pt idx="71">
                  <c:v>151.327249682326</c:v>
                </c:pt>
                <c:pt idx="72">
                  <c:v>153.71730657201101</c:v>
                </c:pt>
                <c:pt idx="73">
                  <c:v>160.477554471573</c:v>
                </c:pt>
                <c:pt idx="74">
                  <c:v>162.40915048317299</c:v>
                </c:pt>
                <c:pt idx="75">
                  <c:v>165.664308284399</c:v>
                </c:pt>
                <c:pt idx="76">
                  <c:v>171.65677450447501</c:v>
                </c:pt>
                <c:pt idx="77">
                  <c:v>173.221891472191</c:v>
                </c:pt>
                <c:pt idx="78">
                  <c:v>177.17994032131</c:v>
                </c:pt>
                <c:pt idx="79">
                  <c:v>181.65822711342301</c:v>
                </c:pt>
                <c:pt idx="80">
                  <c:v>182.03078741684701</c:v>
                </c:pt>
                <c:pt idx="81">
                  <c:v>184.22486920692401</c:v>
                </c:pt>
                <c:pt idx="82">
                  <c:v>184.556837446825</c:v>
                </c:pt>
                <c:pt idx="83">
                  <c:v>186.09128708471101</c:v>
                </c:pt>
                <c:pt idx="84">
                  <c:v>183.53771739375301</c:v>
                </c:pt>
                <c:pt idx="85">
                  <c:v>186.39070108838601</c:v>
                </c:pt>
                <c:pt idx="86">
                  <c:v>187.201394572726</c:v>
                </c:pt>
                <c:pt idx="87">
                  <c:v>190.98085293032301</c:v>
                </c:pt>
                <c:pt idx="88">
                  <c:v>197.31407260645099</c:v>
                </c:pt>
                <c:pt idx="89">
                  <c:v>192.55767914420201</c:v>
                </c:pt>
                <c:pt idx="90">
                  <c:v>194.75641894206501</c:v>
                </c:pt>
                <c:pt idx="91">
                  <c:v>194.795039036547</c:v>
                </c:pt>
                <c:pt idx="92">
                  <c:v>191.20100626419901</c:v>
                </c:pt>
                <c:pt idx="93">
                  <c:v>199.182607879079</c:v>
                </c:pt>
                <c:pt idx="94">
                  <c:v>207.434487746006</c:v>
                </c:pt>
                <c:pt idx="95">
                  <c:v>222.48652849621899</c:v>
                </c:pt>
                <c:pt idx="96">
                  <c:v>232.05636550277799</c:v>
                </c:pt>
                <c:pt idx="97">
                  <c:v>242.48142110526001</c:v>
                </c:pt>
                <c:pt idx="98">
                  <c:v>241.39360415105099</c:v>
                </c:pt>
                <c:pt idx="99">
                  <c:v>234.87433770705599</c:v>
                </c:pt>
                <c:pt idx="100">
                  <c:v>238.26489182011699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09-437E-BCF5-5B9EA0770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5016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PropertyType!$W$7:$W$115</c:f>
              <c:numCache>
                <c:formatCode>0</c:formatCode>
                <c:ptCount val="109"/>
                <c:pt idx="0">
                  <c:v>60.887723642888197</c:v>
                </c:pt>
                <c:pt idx="1">
                  <c:v>60.833078008141797</c:v>
                </c:pt>
                <c:pt idx="2">
                  <c:v>64.178340881536897</c:v>
                </c:pt>
                <c:pt idx="3">
                  <c:v>66.849427685922095</c:v>
                </c:pt>
                <c:pt idx="4">
                  <c:v>67.3670056272978</c:v>
                </c:pt>
                <c:pt idx="5">
                  <c:v>67.304994130529195</c:v>
                </c:pt>
                <c:pt idx="6">
                  <c:v>73.167003936003795</c:v>
                </c:pt>
                <c:pt idx="7">
                  <c:v>81.565918415368301</c:v>
                </c:pt>
                <c:pt idx="8">
                  <c:v>82.8752752939141</c:v>
                </c:pt>
                <c:pt idx="9">
                  <c:v>84.195211511020304</c:v>
                </c:pt>
                <c:pt idx="10">
                  <c:v>87.021676106500905</c:v>
                </c:pt>
                <c:pt idx="11">
                  <c:v>86.734431676590901</c:v>
                </c:pt>
                <c:pt idx="12">
                  <c:v>85.251424109091104</c:v>
                </c:pt>
                <c:pt idx="13">
                  <c:v>87.032700919330694</c:v>
                </c:pt>
                <c:pt idx="14">
                  <c:v>90.293845206756004</c:v>
                </c:pt>
                <c:pt idx="15">
                  <c:v>88.301568708433393</c:v>
                </c:pt>
                <c:pt idx="16">
                  <c:v>86.957013501934298</c:v>
                </c:pt>
                <c:pt idx="17">
                  <c:v>92.476262039900107</c:v>
                </c:pt>
                <c:pt idx="18">
                  <c:v>98.398820859595801</c:v>
                </c:pt>
                <c:pt idx="19">
                  <c:v>100</c:v>
                </c:pt>
                <c:pt idx="20">
                  <c:v>99.790000329522798</c:v>
                </c:pt>
                <c:pt idx="21">
                  <c:v>99.867081670728396</c:v>
                </c:pt>
                <c:pt idx="22">
                  <c:v>98.551271031360301</c:v>
                </c:pt>
                <c:pt idx="23">
                  <c:v>98.197517253064802</c:v>
                </c:pt>
                <c:pt idx="24">
                  <c:v>99.386096096892501</c:v>
                </c:pt>
                <c:pt idx="25">
                  <c:v>98.866968948708802</c:v>
                </c:pt>
                <c:pt idx="26">
                  <c:v>98.780104239785402</c:v>
                </c:pt>
                <c:pt idx="27">
                  <c:v>101.72623599718899</c:v>
                </c:pt>
                <c:pt idx="28">
                  <c:v>105.687169309005</c:v>
                </c:pt>
                <c:pt idx="29">
                  <c:v>103.429347124454</c:v>
                </c:pt>
                <c:pt idx="30">
                  <c:v>98.417228191087901</c:v>
                </c:pt>
                <c:pt idx="31">
                  <c:v>100.807526057914</c:v>
                </c:pt>
                <c:pt idx="32">
                  <c:v>107.583935701359</c:v>
                </c:pt>
                <c:pt idx="33">
                  <c:v>112.708000165214</c:v>
                </c:pt>
                <c:pt idx="34">
                  <c:v>116.17135868949801</c:v>
                </c:pt>
                <c:pt idx="35">
                  <c:v>119.57517176183001</c:v>
                </c:pt>
                <c:pt idx="36">
                  <c:v>123.250589297106</c:v>
                </c:pt>
                <c:pt idx="37">
                  <c:v>125.158538553567</c:v>
                </c:pt>
                <c:pt idx="38">
                  <c:v>128.571145772942</c:v>
                </c:pt>
                <c:pt idx="39">
                  <c:v>134.11938312594</c:v>
                </c:pt>
                <c:pt idx="40">
                  <c:v>138.62160602656601</c:v>
                </c:pt>
                <c:pt idx="41">
                  <c:v>144.693812475475</c:v>
                </c:pt>
                <c:pt idx="42">
                  <c:v>150.274487625484</c:v>
                </c:pt>
                <c:pt idx="43">
                  <c:v>155.05401194999999</c:v>
                </c:pt>
                <c:pt idx="44">
                  <c:v>162.252499406325</c:v>
                </c:pt>
                <c:pt idx="45">
                  <c:v>167.24652761473601</c:v>
                </c:pt>
                <c:pt idx="46">
                  <c:v>170.12251705578799</c:v>
                </c:pt>
                <c:pt idx="47">
                  <c:v>169.918876621111</c:v>
                </c:pt>
                <c:pt idx="48">
                  <c:v>161.013712996794</c:v>
                </c:pt>
                <c:pt idx="49">
                  <c:v>155.32650522313901</c:v>
                </c:pt>
                <c:pt idx="50">
                  <c:v>153.36243851720499</c:v>
                </c:pt>
                <c:pt idx="51">
                  <c:v>150.23196514280099</c:v>
                </c:pt>
                <c:pt idx="52">
                  <c:v>134.955413628207</c:v>
                </c:pt>
                <c:pt idx="53">
                  <c:v>112.001137254673</c:v>
                </c:pt>
                <c:pt idx="54">
                  <c:v>101.32024205184101</c:v>
                </c:pt>
                <c:pt idx="55">
                  <c:v>99.683280613823399</c:v>
                </c:pt>
                <c:pt idx="56">
                  <c:v>109.490949603037</c:v>
                </c:pt>
                <c:pt idx="57">
                  <c:v>117.823307426898</c:v>
                </c:pt>
                <c:pt idx="58">
                  <c:v>114.170906599215</c:v>
                </c:pt>
                <c:pt idx="59">
                  <c:v>115.887212696166</c:v>
                </c:pt>
                <c:pt idx="60">
                  <c:v>120.354996049053</c:v>
                </c:pt>
                <c:pt idx="61">
                  <c:v>119.88342895602101</c:v>
                </c:pt>
                <c:pt idx="62">
                  <c:v>118.497979557755</c:v>
                </c:pt>
                <c:pt idx="63">
                  <c:v>121.559282675807</c:v>
                </c:pt>
                <c:pt idx="64">
                  <c:v>125.01333684631</c:v>
                </c:pt>
                <c:pt idx="65">
                  <c:v>126.58088833881401</c:v>
                </c:pt>
                <c:pt idx="66">
                  <c:v>127.941402172316</c:v>
                </c:pt>
                <c:pt idx="67">
                  <c:v>128.91398693328699</c:v>
                </c:pt>
                <c:pt idx="68">
                  <c:v>134.760106027869</c:v>
                </c:pt>
                <c:pt idx="69">
                  <c:v>143.349538598224</c:v>
                </c:pt>
                <c:pt idx="70">
                  <c:v>147.6112568275</c:v>
                </c:pt>
                <c:pt idx="71">
                  <c:v>147.121061097964</c:v>
                </c:pt>
                <c:pt idx="72">
                  <c:v>146.74465708423801</c:v>
                </c:pt>
                <c:pt idx="73">
                  <c:v>152.59364587372201</c:v>
                </c:pt>
                <c:pt idx="74">
                  <c:v>157.201686453001</c:v>
                </c:pt>
                <c:pt idx="75">
                  <c:v>160.18746438801401</c:v>
                </c:pt>
                <c:pt idx="76">
                  <c:v>167.77937094331901</c:v>
                </c:pt>
                <c:pt idx="77">
                  <c:v>173.250646163167</c:v>
                </c:pt>
                <c:pt idx="78">
                  <c:v>173.10147479815899</c:v>
                </c:pt>
                <c:pt idx="79">
                  <c:v>168.19079597504799</c:v>
                </c:pt>
                <c:pt idx="80">
                  <c:v>165.54908585349</c:v>
                </c:pt>
                <c:pt idx="81">
                  <c:v>170.81636415455901</c:v>
                </c:pt>
                <c:pt idx="82">
                  <c:v>176.177454460028</c:v>
                </c:pt>
                <c:pt idx="83">
                  <c:v>174.69893670068299</c:v>
                </c:pt>
                <c:pt idx="84">
                  <c:v>174.73770577139101</c:v>
                </c:pt>
                <c:pt idx="85">
                  <c:v>181.984843819437</c:v>
                </c:pt>
                <c:pt idx="86">
                  <c:v>184.20285814306899</c:v>
                </c:pt>
                <c:pt idx="87">
                  <c:v>182.97385311296799</c:v>
                </c:pt>
                <c:pt idx="88">
                  <c:v>184.492937274403</c:v>
                </c:pt>
                <c:pt idx="89">
                  <c:v>186.023151784318</c:v>
                </c:pt>
                <c:pt idx="90">
                  <c:v>187.372447835684</c:v>
                </c:pt>
                <c:pt idx="91">
                  <c:v>187.87983971787199</c:v>
                </c:pt>
                <c:pt idx="92">
                  <c:v>194.154961012347</c:v>
                </c:pt>
                <c:pt idx="93">
                  <c:v>201.119604525818</c:v>
                </c:pt>
                <c:pt idx="94">
                  <c:v>201.21206524583701</c:v>
                </c:pt>
                <c:pt idx="95">
                  <c:v>201.312157566466</c:v>
                </c:pt>
                <c:pt idx="96">
                  <c:v>201.39839104879101</c:v>
                </c:pt>
                <c:pt idx="97">
                  <c:v>194.49139270381201</c:v>
                </c:pt>
                <c:pt idx="98">
                  <c:v>192.25971433005901</c:v>
                </c:pt>
                <c:pt idx="99">
                  <c:v>196.36672524174199</c:v>
                </c:pt>
                <c:pt idx="100">
                  <c:v>196.08330214694399</c:v>
                </c:pt>
                <c:pt idx="101">
                  <c:v>203.04807392725399</c:v>
                </c:pt>
                <c:pt idx="102">
                  <c:v>217.52068889804701</c:v>
                </c:pt>
                <c:pt idx="103">
                  <c:v>222.31344149208201</c:v>
                </c:pt>
                <c:pt idx="104">
                  <c:v>215.20474313960801</c:v>
                </c:pt>
                <c:pt idx="105">
                  <c:v>206.85975837567199</c:v>
                </c:pt>
                <c:pt idx="106">
                  <c:v>196.86998087968999</c:v>
                </c:pt>
                <c:pt idx="107">
                  <c:v>188.040326594215</c:v>
                </c:pt>
                <c:pt idx="108">
                  <c:v>183.36219034582001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72-49B9-B44B-34DED7133DBE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PropertyType!$X$7:$X$115</c:f>
              <c:numCache>
                <c:formatCode>0</c:formatCode>
                <c:ptCount val="109"/>
                <c:pt idx="0">
                  <c:v>68.806941486465107</c:v>
                </c:pt>
                <c:pt idx="1">
                  <c:v>68.232991975367298</c:v>
                </c:pt>
                <c:pt idx="2">
                  <c:v>69.639790008026395</c:v>
                </c:pt>
                <c:pt idx="3">
                  <c:v>72.013484865145301</c:v>
                </c:pt>
                <c:pt idx="4">
                  <c:v>72.844712333169298</c:v>
                </c:pt>
                <c:pt idx="5">
                  <c:v>72.505095751640098</c:v>
                </c:pt>
                <c:pt idx="6">
                  <c:v>74.350160493925799</c:v>
                </c:pt>
                <c:pt idx="7">
                  <c:v>78.515436678128196</c:v>
                </c:pt>
                <c:pt idx="8">
                  <c:v>80.818737694159694</c:v>
                </c:pt>
                <c:pt idx="9">
                  <c:v>81.2035431432694</c:v>
                </c:pt>
                <c:pt idx="10">
                  <c:v>81.736361593404396</c:v>
                </c:pt>
                <c:pt idx="11">
                  <c:v>81.920660125744504</c:v>
                </c:pt>
                <c:pt idx="12">
                  <c:v>83.535106799120896</c:v>
                </c:pt>
                <c:pt idx="13">
                  <c:v>86.859620560238298</c:v>
                </c:pt>
                <c:pt idx="14">
                  <c:v>89.4749143187681</c:v>
                </c:pt>
                <c:pt idx="15">
                  <c:v>90.776113775973599</c:v>
                </c:pt>
                <c:pt idx="16">
                  <c:v>90.637629648692098</c:v>
                </c:pt>
                <c:pt idx="17">
                  <c:v>93.273737622804404</c:v>
                </c:pt>
                <c:pt idx="18">
                  <c:v>98.460253854022099</c:v>
                </c:pt>
                <c:pt idx="19">
                  <c:v>100</c:v>
                </c:pt>
                <c:pt idx="20">
                  <c:v>98.958903443467406</c:v>
                </c:pt>
                <c:pt idx="21">
                  <c:v>99.987312498864696</c:v>
                </c:pt>
                <c:pt idx="22">
                  <c:v>101.692867851098</c:v>
                </c:pt>
                <c:pt idx="23">
                  <c:v>100.62835563723699</c:v>
                </c:pt>
                <c:pt idx="24">
                  <c:v>98.737632610882997</c:v>
                </c:pt>
                <c:pt idx="25">
                  <c:v>98.491700827639605</c:v>
                </c:pt>
                <c:pt idx="26">
                  <c:v>99.648985391129997</c:v>
                </c:pt>
                <c:pt idx="27">
                  <c:v>102.290142954212</c:v>
                </c:pt>
                <c:pt idx="28">
                  <c:v>105.007511208701</c:v>
                </c:pt>
                <c:pt idx="29">
                  <c:v>107.164732208364</c:v>
                </c:pt>
                <c:pt idx="30">
                  <c:v>109.172117997903</c:v>
                </c:pt>
                <c:pt idx="31">
                  <c:v>111.093592416532</c:v>
                </c:pt>
                <c:pt idx="32">
                  <c:v>113.599209981119</c:v>
                </c:pt>
                <c:pt idx="33">
                  <c:v>117.287835408178</c:v>
                </c:pt>
                <c:pt idx="34">
                  <c:v>122.012057768411</c:v>
                </c:pt>
                <c:pt idx="35">
                  <c:v>125.499143341752</c:v>
                </c:pt>
                <c:pt idx="36">
                  <c:v>129.193675623411</c:v>
                </c:pt>
                <c:pt idx="37">
                  <c:v>134.01832080791999</c:v>
                </c:pt>
                <c:pt idx="38">
                  <c:v>138.149445090949</c:v>
                </c:pt>
                <c:pt idx="39">
                  <c:v>143.35075022466401</c:v>
                </c:pt>
                <c:pt idx="40">
                  <c:v>148.98394758554801</c:v>
                </c:pt>
                <c:pt idx="41">
                  <c:v>152.62127123169199</c:v>
                </c:pt>
                <c:pt idx="42">
                  <c:v>155.53836755731899</c:v>
                </c:pt>
                <c:pt idx="43">
                  <c:v>158.507206725054</c:v>
                </c:pt>
                <c:pt idx="44">
                  <c:v>163.236878833286</c:v>
                </c:pt>
                <c:pt idx="45">
                  <c:v>168.75647674400599</c:v>
                </c:pt>
                <c:pt idx="46">
                  <c:v>169.396258468051</c:v>
                </c:pt>
                <c:pt idx="47">
                  <c:v>167.54705825036501</c:v>
                </c:pt>
                <c:pt idx="48">
                  <c:v>167.61609720995099</c:v>
                </c:pt>
                <c:pt idx="49">
                  <c:v>166.10474311472601</c:v>
                </c:pt>
                <c:pt idx="50">
                  <c:v>162.16735714328101</c:v>
                </c:pt>
                <c:pt idx="51">
                  <c:v>159.180631317673</c:v>
                </c:pt>
                <c:pt idx="52">
                  <c:v>149.03006756027099</c:v>
                </c:pt>
                <c:pt idx="53">
                  <c:v>133.31428464861401</c:v>
                </c:pt>
                <c:pt idx="54">
                  <c:v>125.253275822299</c:v>
                </c:pt>
                <c:pt idx="55">
                  <c:v>123.024528556774</c:v>
                </c:pt>
                <c:pt idx="56">
                  <c:v>119.47472851469</c:v>
                </c:pt>
                <c:pt idx="57">
                  <c:v>118.53392412135899</c:v>
                </c:pt>
                <c:pt idx="58">
                  <c:v>119.790936321934</c:v>
                </c:pt>
                <c:pt idx="59">
                  <c:v>119.33891483572</c:v>
                </c:pt>
                <c:pt idx="60">
                  <c:v>119.64868589172499</c:v>
                </c:pt>
                <c:pt idx="61">
                  <c:v>121.396717424725</c:v>
                </c:pt>
                <c:pt idx="62">
                  <c:v>124.294332468593</c:v>
                </c:pt>
                <c:pt idx="63">
                  <c:v>124.602571919141</c:v>
                </c:pt>
                <c:pt idx="64">
                  <c:v>124.532015529682</c:v>
                </c:pt>
                <c:pt idx="65">
                  <c:v>127.873404569854</c:v>
                </c:pt>
                <c:pt idx="66">
                  <c:v>129.58134374569701</c:v>
                </c:pt>
                <c:pt idx="67">
                  <c:v>128.542233674112</c:v>
                </c:pt>
                <c:pt idx="68">
                  <c:v>130.04211989698101</c:v>
                </c:pt>
                <c:pt idx="69">
                  <c:v>133.276197681582</c:v>
                </c:pt>
                <c:pt idx="70">
                  <c:v>136.41668616489201</c:v>
                </c:pt>
                <c:pt idx="71">
                  <c:v>140.89368080523599</c:v>
                </c:pt>
                <c:pt idx="72">
                  <c:v>146.11776141246099</c:v>
                </c:pt>
                <c:pt idx="73">
                  <c:v>148.989522482892</c:v>
                </c:pt>
                <c:pt idx="74">
                  <c:v>152.03228818511201</c:v>
                </c:pt>
                <c:pt idx="75">
                  <c:v>157.262434569379</c:v>
                </c:pt>
                <c:pt idx="76">
                  <c:v>161.16801121716401</c:v>
                </c:pt>
                <c:pt idx="77">
                  <c:v>164.32802996054801</c:v>
                </c:pt>
                <c:pt idx="78">
                  <c:v>166.044960765095</c:v>
                </c:pt>
                <c:pt idx="79">
                  <c:v>167.677886042099</c:v>
                </c:pt>
                <c:pt idx="80">
                  <c:v>172.248529809567</c:v>
                </c:pt>
                <c:pt idx="81">
                  <c:v>176.773700870347</c:v>
                </c:pt>
                <c:pt idx="82">
                  <c:v>179.101019268176</c:v>
                </c:pt>
                <c:pt idx="83">
                  <c:v>182.06008581733801</c:v>
                </c:pt>
                <c:pt idx="84">
                  <c:v>188.04943349705499</c:v>
                </c:pt>
                <c:pt idx="85">
                  <c:v>193.63618645654901</c:v>
                </c:pt>
                <c:pt idx="86">
                  <c:v>197.06778393960499</c:v>
                </c:pt>
                <c:pt idx="87">
                  <c:v>202.126691209418</c:v>
                </c:pt>
                <c:pt idx="88">
                  <c:v>210.04372564298001</c:v>
                </c:pt>
                <c:pt idx="89">
                  <c:v>216.21937709387899</c:v>
                </c:pt>
                <c:pt idx="90">
                  <c:v>218.062588884577</c:v>
                </c:pt>
                <c:pt idx="91">
                  <c:v>218.44782467062001</c:v>
                </c:pt>
                <c:pt idx="92">
                  <c:v>223.22506227160201</c:v>
                </c:pt>
                <c:pt idx="93">
                  <c:v>231.29174525971101</c:v>
                </c:pt>
                <c:pt idx="94">
                  <c:v>235.77013054001</c:v>
                </c:pt>
                <c:pt idx="95">
                  <c:v>241.64754335234099</c:v>
                </c:pt>
                <c:pt idx="96">
                  <c:v>248.87011621577099</c:v>
                </c:pt>
                <c:pt idx="97">
                  <c:v>255.60155369819299</c:v>
                </c:pt>
                <c:pt idx="98">
                  <c:v>267.28639711083002</c:v>
                </c:pt>
                <c:pt idx="99">
                  <c:v>278.61741064211498</c:v>
                </c:pt>
                <c:pt idx="100">
                  <c:v>285.12622668101</c:v>
                </c:pt>
                <c:pt idx="101">
                  <c:v>300.14682617925803</c:v>
                </c:pt>
                <c:pt idx="102">
                  <c:v>328.49524441469202</c:v>
                </c:pt>
                <c:pt idx="103">
                  <c:v>348.09309950009998</c:v>
                </c:pt>
                <c:pt idx="104">
                  <c:v>369.93508182790498</c:v>
                </c:pt>
                <c:pt idx="105">
                  <c:v>402.57422898684899</c:v>
                </c:pt>
                <c:pt idx="106">
                  <c:v>411.63868102086502</c:v>
                </c:pt>
                <c:pt idx="107">
                  <c:v>406.16114889134798</c:v>
                </c:pt>
                <c:pt idx="108">
                  <c:v>397.206455330734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72-49B9-B44B-34DED7133DBE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PropertyType!$Y$7:$Y$115</c:f>
              <c:numCache>
                <c:formatCode>0</c:formatCode>
                <c:ptCount val="109"/>
                <c:pt idx="0">
                  <c:v>78.710573203742598</c:v>
                </c:pt>
                <c:pt idx="1">
                  <c:v>73.066776157430894</c:v>
                </c:pt>
                <c:pt idx="2">
                  <c:v>67.566877135085704</c:v>
                </c:pt>
                <c:pt idx="3">
                  <c:v>70.587098138392406</c:v>
                </c:pt>
                <c:pt idx="4">
                  <c:v>79.140618514722902</c:v>
                </c:pt>
                <c:pt idx="5">
                  <c:v>83.435384770982395</c:v>
                </c:pt>
                <c:pt idx="6">
                  <c:v>84.696341734436302</c:v>
                </c:pt>
                <c:pt idx="7">
                  <c:v>84.613447276234893</c:v>
                </c:pt>
                <c:pt idx="8">
                  <c:v>84.423958371369196</c:v>
                </c:pt>
                <c:pt idx="9">
                  <c:v>87.836822960950897</c:v>
                </c:pt>
                <c:pt idx="10">
                  <c:v>90.773789249107693</c:v>
                </c:pt>
                <c:pt idx="11">
                  <c:v>92.2250456181456</c:v>
                </c:pt>
                <c:pt idx="12">
                  <c:v>93.685893633921097</c:v>
                </c:pt>
                <c:pt idx="13">
                  <c:v>93.213481756850001</c:v>
                </c:pt>
                <c:pt idx="14">
                  <c:v>93.211843777702697</c:v>
                </c:pt>
                <c:pt idx="15">
                  <c:v>94.465948981520299</c:v>
                </c:pt>
                <c:pt idx="16">
                  <c:v>94.649007548906297</c:v>
                </c:pt>
                <c:pt idx="17">
                  <c:v>95.1441864329976</c:v>
                </c:pt>
                <c:pt idx="18">
                  <c:v>97.699667606716901</c:v>
                </c:pt>
                <c:pt idx="19">
                  <c:v>100</c:v>
                </c:pt>
                <c:pt idx="20">
                  <c:v>100.441315857606</c:v>
                </c:pt>
                <c:pt idx="21">
                  <c:v>102.264299718565</c:v>
                </c:pt>
                <c:pt idx="22">
                  <c:v>103.92974828138399</c:v>
                </c:pt>
                <c:pt idx="23">
                  <c:v>103.149240401052</c:v>
                </c:pt>
                <c:pt idx="24">
                  <c:v>103.57843316710699</c:v>
                </c:pt>
                <c:pt idx="25">
                  <c:v>105.380811838341</c:v>
                </c:pt>
                <c:pt idx="26">
                  <c:v>109.180253129262</c:v>
                </c:pt>
                <c:pt idx="27">
                  <c:v>114.042823794394</c:v>
                </c:pt>
                <c:pt idx="28">
                  <c:v>117.076970905574</c:v>
                </c:pt>
                <c:pt idx="29">
                  <c:v>121.17096400362</c:v>
                </c:pt>
                <c:pt idx="30">
                  <c:v>125.026006646258</c:v>
                </c:pt>
                <c:pt idx="31">
                  <c:v>127.628231799226</c:v>
                </c:pt>
                <c:pt idx="32">
                  <c:v>133.54185717450301</c:v>
                </c:pt>
                <c:pt idx="33">
                  <c:v>141.28637759457499</c:v>
                </c:pt>
                <c:pt idx="34">
                  <c:v>147.521465910426</c:v>
                </c:pt>
                <c:pt idx="35">
                  <c:v>150.59188588274299</c:v>
                </c:pt>
                <c:pt idx="36">
                  <c:v>153.87678620587701</c:v>
                </c:pt>
                <c:pt idx="37">
                  <c:v>161.91311020059001</c:v>
                </c:pt>
                <c:pt idx="38">
                  <c:v>168.516248084316</c:v>
                </c:pt>
                <c:pt idx="39">
                  <c:v>171.079202027581</c:v>
                </c:pt>
                <c:pt idx="40">
                  <c:v>172.79272279760599</c:v>
                </c:pt>
                <c:pt idx="41">
                  <c:v>173.80110978475199</c:v>
                </c:pt>
                <c:pt idx="42">
                  <c:v>174.978770850366</c:v>
                </c:pt>
                <c:pt idx="43">
                  <c:v>176.51888698163299</c:v>
                </c:pt>
                <c:pt idx="44">
                  <c:v>178.493390612659</c:v>
                </c:pt>
                <c:pt idx="45">
                  <c:v>182.05810777106001</c:v>
                </c:pt>
                <c:pt idx="46">
                  <c:v>186.10294445657101</c:v>
                </c:pt>
                <c:pt idx="47">
                  <c:v>185.07005031585601</c:v>
                </c:pt>
                <c:pt idx="48">
                  <c:v>180.260634483573</c:v>
                </c:pt>
                <c:pt idx="49">
                  <c:v>176.85402631867601</c:v>
                </c:pt>
                <c:pt idx="50">
                  <c:v>168.614596683146</c:v>
                </c:pt>
                <c:pt idx="51">
                  <c:v>157.09184535421701</c:v>
                </c:pt>
                <c:pt idx="52">
                  <c:v>147.57091919508099</c:v>
                </c:pt>
                <c:pt idx="53">
                  <c:v>138.77424160484699</c:v>
                </c:pt>
                <c:pt idx="54">
                  <c:v>132.03658413492801</c:v>
                </c:pt>
                <c:pt idx="55">
                  <c:v>128.866604131983</c:v>
                </c:pt>
                <c:pt idx="56">
                  <c:v>129.79640114429199</c:v>
                </c:pt>
                <c:pt idx="57">
                  <c:v>130.143724363785</c:v>
                </c:pt>
                <c:pt idx="58">
                  <c:v>128.500284863828</c:v>
                </c:pt>
                <c:pt idx="59">
                  <c:v>129.776635144598</c:v>
                </c:pt>
                <c:pt idx="60">
                  <c:v>133.40127407250901</c:v>
                </c:pt>
                <c:pt idx="61">
                  <c:v>135.35738069377101</c:v>
                </c:pt>
                <c:pt idx="62">
                  <c:v>135.80158906095301</c:v>
                </c:pt>
                <c:pt idx="63">
                  <c:v>137.629970992095</c:v>
                </c:pt>
                <c:pt idx="64">
                  <c:v>140.132260365863</c:v>
                </c:pt>
                <c:pt idx="65">
                  <c:v>141.364798812804</c:v>
                </c:pt>
                <c:pt idx="66">
                  <c:v>142.652179859624</c:v>
                </c:pt>
                <c:pt idx="67">
                  <c:v>142.65835058157799</c:v>
                </c:pt>
                <c:pt idx="68">
                  <c:v>145.22726450976799</c:v>
                </c:pt>
                <c:pt idx="69">
                  <c:v>151.969803527632</c:v>
                </c:pt>
                <c:pt idx="70">
                  <c:v>154.93631250005399</c:v>
                </c:pt>
                <c:pt idx="71">
                  <c:v>156.746000417951</c:v>
                </c:pt>
                <c:pt idx="72">
                  <c:v>159.99229271354201</c:v>
                </c:pt>
                <c:pt idx="73">
                  <c:v>161.44923630760101</c:v>
                </c:pt>
                <c:pt idx="74">
                  <c:v>163.33494513630399</c:v>
                </c:pt>
                <c:pt idx="75">
                  <c:v>168.2271219966</c:v>
                </c:pt>
                <c:pt idx="76">
                  <c:v>174.26729137515099</c:v>
                </c:pt>
                <c:pt idx="77">
                  <c:v>177.04443896257001</c:v>
                </c:pt>
                <c:pt idx="78">
                  <c:v>178.028699790031</c:v>
                </c:pt>
                <c:pt idx="79">
                  <c:v>179.14709744275501</c:v>
                </c:pt>
                <c:pt idx="80">
                  <c:v>179.52917000067899</c:v>
                </c:pt>
                <c:pt idx="81">
                  <c:v>180.76402337019101</c:v>
                </c:pt>
                <c:pt idx="82">
                  <c:v>184.30612846854501</c:v>
                </c:pt>
                <c:pt idx="83">
                  <c:v>189.10981354953699</c:v>
                </c:pt>
                <c:pt idx="84">
                  <c:v>189.788871311311</c:v>
                </c:pt>
                <c:pt idx="85">
                  <c:v>187.808639109171</c:v>
                </c:pt>
                <c:pt idx="86">
                  <c:v>187.45208163316099</c:v>
                </c:pt>
                <c:pt idx="87">
                  <c:v>189.098408558649</c:v>
                </c:pt>
                <c:pt idx="88">
                  <c:v>191.87637839034201</c:v>
                </c:pt>
                <c:pt idx="89">
                  <c:v>192.106385091861</c:v>
                </c:pt>
                <c:pt idx="90">
                  <c:v>188.606552652625</c:v>
                </c:pt>
                <c:pt idx="91">
                  <c:v>186.02523067218701</c:v>
                </c:pt>
                <c:pt idx="92">
                  <c:v>187.89105903775899</c:v>
                </c:pt>
                <c:pt idx="93">
                  <c:v>190.28372344312899</c:v>
                </c:pt>
                <c:pt idx="94">
                  <c:v>190.76458183034501</c:v>
                </c:pt>
                <c:pt idx="95">
                  <c:v>191.581731548947</c:v>
                </c:pt>
                <c:pt idx="96">
                  <c:v>192.34329977449099</c:v>
                </c:pt>
                <c:pt idx="97">
                  <c:v>190.97818845082699</c:v>
                </c:pt>
                <c:pt idx="98">
                  <c:v>191.59850992032901</c:v>
                </c:pt>
                <c:pt idx="99">
                  <c:v>194.11597801917199</c:v>
                </c:pt>
                <c:pt idx="100">
                  <c:v>199.43232796773</c:v>
                </c:pt>
                <c:pt idx="101">
                  <c:v>209.438543990369</c:v>
                </c:pt>
                <c:pt idx="102">
                  <c:v>216.27716056896301</c:v>
                </c:pt>
                <c:pt idx="103">
                  <c:v>220.374294111978</c:v>
                </c:pt>
                <c:pt idx="104">
                  <c:v>223.883584052533</c:v>
                </c:pt>
                <c:pt idx="105">
                  <c:v>224.52417192444699</c:v>
                </c:pt>
                <c:pt idx="106">
                  <c:v>224.80855835670701</c:v>
                </c:pt>
                <c:pt idx="107">
                  <c:v>224.285691115547</c:v>
                </c:pt>
                <c:pt idx="108">
                  <c:v>219.42134354467001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72-49B9-B44B-34DED7133DBE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PropertyType!$Z$7:$Z$115</c:f>
              <c:numCache>
                <c:formatCode>0</c:formatCode>
                <c:ptCount val="109"/>
                <c:pt idx="0">
                  <c:v>67.361604310177299</c:v>
                </c:pt>
                <c:pt idx="1">
                  <c:v>66.369881181153303</c:v>
                </c:pt>
                <c:pt idx="2">
                  <c:v>67.492233590951599</c:v>
                </c:pt>
                <c:pt idx="3">
                  <c:v>68.334969190455496</c:v>
                </c:pt>
                <c:pt idx="4">
                  <c:v>70.152685345951298</c:v>
                </c:pt>
                <c:pt idx="5">
                  <c:v>72.485342837728396</c:v>
                </c:pt>
                <c:pt idx="6">
                  <c:v>74.381841238608004</c:v>
                </c:pt>
                <c:pt idx="7">
                  <c:v>77.1466591026131</c:v>
                </c:pt>
                <c:pt idx="8">
                  <c:v>79.474893245223797</c:v>
                </c:pt>
                <c:pt idx="9">
                  <c:v>80.488518736184901</c:v>
                </c:pt>
                <c:pt idx="10">
                  <c:v>82.091634025994793</c:v>
                </c:pt>
                <c:pt idx="11">
                  <c:v>82.4754949324048</c:v>
                </c:pt>
                <c:pt idx="12">
                  <c:v>81.895123435845804</c:v>
                </c:pt>
                <c:pt idx="13">
                  <c:v>85.612766188544299</c:v>
                </c:pt>
                <c:pt idx="14">
                  <c:v>91.736656025681299</c:v>
                </c:pt>
                <c:pt idx="15">
                  <c:v>94.317663516234703</c:v>
                </c:pt>
                <c:pt idx="16">
                  <c:v>94.467919863419596</c:v>
                </c:pt>
                <c:pt idx="17">
                  <c:v>95.137336196715196</c:v>
                </c:pt>
                <c:pt idx="18">
                  <c:v>97.450400878123602</c:v>
                </c:pt>
                <c:pt idx="19">
                  <c:v>100</c:v>
                </c:pt>
                <c:pt idx="20">
                  <c:v>101.986843729634</c:v>
                </c:pt>
                <c:pt idx="21">
                  <c:v>103.819440296058</c:v>
                </c:pt>
                <c:pt idx="22">
                  <c:v>104.756408729486</c:v>
                </c:pt>
                <c:pt idx="23">
                  <c:v>106.410481996125</c:v>
                </c:pt>
                <c:pt idx="24">
                  <c:v>109.59569181677701</c:v>
                </c:pt>
                <c:pt idx="25">
                  <c:v>111.22337136393</c:v>
                </c:pt>
                <c:pt idx="26">
                  <c:v>112.080343491714</c:v>
                </c:pt>
                <c:pt idx="27">
                  <c:v>115.377924900518</c:v>
                </c:pt>
                <c:pt idx="28">
                  <c:v>119.094881470505</c:v>
                </c:pt>
                <c:pt idx="29">
                  <c:v>121.50787633650801</c:v>
                </c:pt>
                <c:pt idx="30">
                  <c:v>123.03588791955499</c:v>
                </c:pt>
                <c:pt idx="31">
                  <c:v>124.003213632477</c:v>
                </c:pt>
                <c:pt idx="32">
                  <c:v>125.89600247491001</c:v>
                </c:pt>
                <c:pt idx="33">
                  <c:v>130.80878346870401</c:v>
                </c:pt>
                <c:pt idx="34">
                  <c:v>136.717297328721</c:v>
                </c:pt>
                <c:pt idx="35">
                  <c:v>140.93526561369899</c:v>
                </c:pt>
                <c:pt idx="36">
                  <c:v>144.68639754685799</c:v>
                </c:pt>
                <c:pt idx="37">
                  <c:v>151.16393988044501</c:v>
                </c:pt>
                <c:pt idx="38">
                  <c:v>160.24909597497501</c:v>
                </c:pt>
                <c:pt idx="39">
                  <c:v>166.577419673761</c:v>
                </c:pt>
                <c:pt idx="40">
                  <c:v>166.74330218595199</c:v>
                </c:pt>
                <c:pt idx="41">
                  <c:v>164.37155901418799</c:v>
                </c:pt>
                <c:pt idx="42">
                  <c:v>168.78427269590699</c:v>
                </c:pt>
                <c:pt idx="43">
                  <c:v>177.28243727928</c:v>
                </c:pt>
                <c:pt idx="44">
                  <c:v>176.83890843923299</c:v>
                </c:pt>
                <c:pt idx="45">
                  <c:v>172.314207717199</c:v>
                </c:pt>
                <c:pt idx="46">
                  <c:v>169.472149843409</c:v>
                </c:pt>
                <c:pt idx="47">
                  <c:v>166.89626415690199</c:v>
                </c:pt>
                <c:pt idx="48">
                  <c:v>163.06750807255301</c:v>
                </c:pt>
                <c:pt idx="49">
                  <c:v>159.21954324493399</c:v>
                </c:pt>
                <c:pt idx="50">
                  <c:v>154.69790922138901</c:v>
                </c:pt>
                <c:pt idx="51">
                  <c:v>146.30734926436301</c:v>
                </c:pt>
                <c:pt idx="52">
                  <c:v>135.720420489117</c:v>
                </c:pt>
                <c:pt idx="53">
                  <c:v>126.429141246157</c:v>
                </c:pt>
                <c:pt idx="54">
                  <c:v>121.46270330898</c:v>
                </c:pt>
                <c:pt idx="55">
                  <c:v>119.552274977035</c:v>
                </c:pt>
                <c:pt idx="56">
                  <c:v>120.101213545555</c:v>
                </c:pt>
                <c:pt idx="57">
                  <c:v>126.014544962386</c:v>
                </c:pt>
                <c:pt idx="58">
                  <c:v>135.082577154695</c:v>
                </c:pt>
                <c:pt idx="59">
                  <c:v>140.13105897100499</c:v>
                </c:pt>
                <c:pt idx="60">
                  <c:v>141.21301574468399</c:v>
                </c:pt>
                <c:pt idx="61">
                  <c:v>143.66455190958999</c:v>
                </c:pt>
                <c:pt idx="62">
                  <c:v>149.201459556907</c:v>
                </c:pt>
                <c:pt idx="63">
                  <c:v>152.20670172766</c:v>
                </c:pt>
                <c:pt idx="64">
                  <c:v>150.388479671781</c:v>
                </c:pt>
                <c:pt idx="65">
                  <c:v>152.792881264465</c:v>
                </c:pt>
                <c:pt idx="66">
                  <c:v>159.754270973529</c:v>
                </c:pt>
                <c:pt idx="67">
                  <c:v>163.878522959712</c:v>
                </c:pt>
                <c:pt idx="68">
                  <c:v>166.43568799189899</c:v>
                </c:pt>
                <c:pt idx="69">
                  <c:v>169.39520726037699</c:v>
                </c:pt>
                <c:pt idx="70">
                  <c:v>173.464802306808</c:v>
                </c:pt>
                <c:pt idx="71">
                  <c:v>178.27979818542599</c:v>
                </c:pt>
                <c:pt idx="72">
                  <c:v>176.72152040416</c:v>
                </c:pt>
                <c:pt idx="73">
                  <c:v>176.35425512762799</c:v>
                </c:pt>
                <c:pt idx="74">
                  <c:v>186.683542143376</c:v>
                </c:pt>
                <c:pt idx="75">
                  <c:v>195.96412178506799</c:v>
                </c:pt>
                <c:pt idx="76">
                  <c:v>200.441015443645</c:v>
                </c:pt>
                <c:pt idx="77">
                  <c:v>205.633881304038</c:v>
                </c:pt>
                <c:pt idx="78">
                  <c:v>209.19261488738599</c:v>
                </c:pt>
                <c:pt idx="79">
                  <c:v>212.635126465919</c:v>
                </c:pt>
                <c:pt idx="80">
                  <c:v>217.485572537282</c:v>
                </c:pt>
                <c:pt idx="81">
                  <c:v>222.33948074054999</c:v>
                </c:pt>
                <c:pt idx="82">
                  <c:v>226.80741754045999</c:v>
                </c:pt>
                <c:pt idx="83">
                  <c:v>229.14177179150701</c:v>
                </c:pt>
                <c:pt idx="84">
                  <c:v>230.84804004655399</c:v>
                </c:pt>
                <c:pt idx="85">
                  <c:v>235.06809102447701</c:v>
                </c:pt>
                <c:pt idx="86">
                  <c:v>240.627315723105</c:v>
                </c:pt>
                <c:pt idx="87">
                  <c:v>245.97524584261001</c:v>
                </c:pt>
                <c:pt idx="88">
                  <c:v>250.60977778158099</c:v>
                </c:pt>
                <c:pt idx="89">
                  <c:v>255.201074336397</c:v>
                </c:pt>
                <c:pt idx="90">
                  <c:v>259.57763158374303</c:v>
                </c:pt>
                <c:pt idx="91">
                  <c:v>261.91181506546297</c:v>
                </c:pt>
                <c:pt idx="92">
                  <c:v>266.45838285148</c:v>
                </c:pt>
                <c:pt idx="93">
                  <c:v>272.77870251457102</c:v>
                </c:pt>
                <c:pt idx="94">
                  <c:v>278.098253808908</c:v>
                </c:pt>
                <c:pt idx="95">
                  <c:v>284.05642707838803</c:v>
                </c:pt>
                <c:pt idx="96">
                  <c:v>287.80479176831398</c:v>
                </c:pt>
                <c:pt idx="97">
                  <c:v>294.105792703867</c:v>
                </c:pt>
                <c:pt idx="98">
                  <c:v>303.42771889321398</c:v>
                </c:pt>
                <c:pt idx="99">
                  <c:v>309.07805367562298</c:v>
                </c:pt>
                <c:pt idx="100">
                  <c:v>319.616540428044</c:v>
                </c:pt>
                <c:pt idx="101">
                  <c:v>339.96517843736001</c:v>
                </c:pt>
                <c:pt idx="102">
                  <c:v>364.38586518919101</c:v>
                </c:pt>
                <c:pt idx="103">
                  <c:v>382.98314209367499</c:v>
                </c:pt>
                <c:pt idx="104">
                  <c:v>399.16226271054501</c:v>
                </c:pt>
                <c:pt idx="105">
                  <c:v>416.380133653646</c:v>
                </c:pt>
                <c:pt idx="106">
                  <c:v>410.23316760941901</c:v>
                </c:pt>
                <c:pt idx="107">
                  <c:v>392.48180658230001</c:v>
                </c:pt>
                <c:pt idx="108">
                  <c:v>383.35998065340601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72-49B9-B44B-34DED7133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501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PropertyType!$AA$6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PropertyType!$AA$7:$AA$115</c:f>
              <c:numCache>
                <c:formatCode>General</c:formatCode>
                <c:ptCount val="109"/>
                <c:pt idx="4" formatCode="0%">
                  <c:v>0.12588290907961697</c:v>
                </c:pt>
                <c:pt idx="5" formatCode="0%">
                  <c:v>0.12513823754757403</c:v>
                </c:pt>
                <c:pt idx="6" formatCode="0%">
                  <c:v>0.14311970752372694</c:v>
                </c:pt>
                <c:pt idx="7" formatCode="0%">
                  <c:v>0.18553788088920853</c:v>
                </c:pt>
                <c:pt idx="8" formatCode="0%">
                  <c:v>0.18243940507712719</c:v>
                </c:pt>
                <c:pt idx="9" formatCode="0%">
                  <c:v>0.12372970585658916</c:v>
                </c:pt>
                <c:pt idx="10" formatCode="0%">
                  <c:v>7.0072996677553956E-2</c:v>
                </c:pt>
                <c:pt idx="11" formatCode="0%">
                  <c:v>6.658355385958159E-2</c:v>
                </c:pt>
                <c:pt idx="12" formatCode="0%">
                  <c:v>9.7713244809289224E-2</c:v>
                </c:pt>
                <c:pt idx="13" formatCode="0%">
                  <c:v>0.14021750567440749</c:v>
                </c:pt>
                <c:pt idx="14" formatCode="0%">
                  <c:v>0.13286769573356727</c:v>
                </c:pt>
                <c:pt idx="15" formatCode="0%">
                  <c:v>9.4527463250721144E-2</c:v>
                </c:pt>
                <c:pt idx="16" formatCode="0%">
                  <c:v>8.8100642680677854E-2</c:v>
                </c:pt>
                <c:pt idx="17" formatCode="0%">
                  <c:v>0.10331444524660838</c:v>
                </c:pt>
                <c:pt idx="18" formatCode="0%">
                  <c:v>0.11757894115099221</c:v>
                </c:pt>
                <c:pt idx="19" formatCode="0%">
                  <c:v>0.10770689888821949</c:v>
                </c:pt>
                <c:pt idx="20" formatCode="0%">
                  <c:v>7.5945071700602718E-2</c:v>
                </c:pt>
                <c:pt idx="21" formatCode="0%">
                  <c:v>3.5914828547542577E-2</c:v>
                </c:pt>
                <c:pt idx="22" formatCode="0%">
                  <c:v>1.784510393926575E-2</c:v>
                </c:pt>
                <c:pt idx="23" formatCode="0%">
                  <c:v>2.580442582761E-2</c:v>
                </c:pt>
                <c:pt idx="24" formatCode="0%">
                  <c:v>3.3821672517248436E-2</c:v>
                </c:pt>
                <c:pt idx="25" formatCode="0%">
                  <c:v>3.8504295251433396E-2</c:v>
                </c:pt>
                <c:pt idx="26" formatCode="0%">
                  <c:v>5.1267345036281942E-2</c:v>
                </c:pt>
                <c:pt idx="27" formatCode="0%">
                  <c:v>6.9765599304673964E-2</c:v>
                </c:pt>
                <c:pt idx="28" formatCode="0%">
                  <c:v>8.8323279211078853E-2</c:v>
                </c:pt>
                <c:pt idx="29" formatCode="0%">
                  <c:v>9.5602772853577989E-2</c:v>
                </c:pt>
                <c:pt idx="30" formatCode="0%">
                  <c:v>9.1390647624304489E-2</c:v>
                </c:pt>
                <c:pt idx="31" formatCode="0%">
                  <c:v>9.7717305705129043E-2</c:v>
                </c:pt>
                <c:pt idx="32" formatCode="0%">
                  <c:v>0.10969840560647159</c:v>
                </c:pt>
                <c:pt idx="33" formatCode="0%">
                  <c:v>0.1182686440332299</c:v>
                </c:pt>
                <c:pt idx="34" formatCode="0%">
                  <c:v>0.13610091355782128</c:v>
                </c:pt>
                <c:pt idx="35" formatCode="0%">
                  <c:v>0.1514909489316687</c:v>
                </c:pt>
                <c:pt idx="36" formatCode="0%">
                  <c:v>0.15544817124516164</c:v>
                </c:pt>
                <c:pt idx="37" formatCode="0%">
                  <c:v>0.16503731564073276</c:v>
                </c:pt>
                <c:pt idx="38" formatCode="0%">
                  <c:v>0.16261445651051276</c:v>
                </c:pt>
                <c:pt idx="39" formatCode="0%">
                  <c:v>0.14350062274150921</c:v>
                </c:pt>
                <c:pt idx="40" formatCode="0%">
                  <c:v>0.11995477313908509</c:v>
                </c:pt>
                <c:pt idx="41" formatCode="0%">
                  <c:v>9.2578186203228663E-2</c:v>
                </c:pt>
                <c:pt idx="42" formatCode="0%">
                  <c:v>6.1552840119343477E-2</c:v>
                </c:pt>
                <c:pt idx="43" formatCode="0%">
                  <c:v>3.7950442169762733E-2</c:v>
                </c:pt>
                <c:pt idx="44" formatCode="0%">
                  <c:v>4.0373163191750994E-2</c:v>
                </c:pt>
                <c:pt idx="45" formatCode="0%">
                  <c:v>5.7850766959416378E-2</c:v>
                </c:pt>
                <c:pt idx="46" formatCode="0%">
                  <c:v>4.0800779150815591E-2</c:v>
                </c:pt>
                <c:pt idx="47" formatCode="0%">
                  <c:v>3.6570425037194543E-3</c:v>
                </c:pt>
                <c:pt idx="48" formatCode="0%">
                  <c:v>-2.8946848500715827E-2</c:v>
                </c:pt>
                <c:pt idx="49" formatCode="0%">
                  <c:v>-6.9293120500266814E-2</c:v>
                </c:pt>
                <c:pt idx="50" formatCode="0%">
                  <c:v>-0.1060751958791657</c:v>
                </c:pt>
                <c:pt idx="51" formatCode="0%">
                  <c:v>-0.13928446861790023</c:v>
                </c:pt>
                <c:pt idx="52" formatCode="0%">
                  <c:v>-0.19404576805460982</c:v>
                </c:pt>
                <c:pt idx="53" formatCode="0%">
                  <c:v>-0.24956944398030789</c:v>
                </c:pt>
                <c:pt idx="54" formatCode="0%">
                  <c:v>-0.21871975064607529</c:v>
                </c:pt>
                <c:pt idx="55" formatCode="0%">
                  <c:v>-0.14356504365734968</c:v>
                </c:pt>
                <c:pt idx="56" formatCode="0%">
                  <c:v>-0.10241194567563439</c:v>
                </c:pt>
                <c:pt idx="57" formatCode="0%">
                  <c:v>-7.6054100155139137E-2</c:v>
                </c:pt>
                <c:pt idx="58" formatCode="0%">
                  <c:v>-8.4136109743325638E-2</c:v>
                </c:pt>
                <c:pt idx="59" formatCode="0%">
                  <c:v>-0.10806767397095407</c:v>
                </c:pt>
                <c:pt idx="60" formatCode="0%">
                  <c:v>-9.4373324891673604E-2</c:v>
                </c:pt>
                <c:pt idx="61" formatCode="0%">
                  <c:v>-3.9522718070109097E-2</c:v>
                </c:pt>
                <c:pt idx="62" formatCode="0%">
                  <c:v>-8.093589119093636E-3</c:v>
                </c:pt>
                <c:pt idx="63" formatCode="0%">
                  <c:v>-7.2685700673525977E-3</c:v>
                </c:pt>
                <c:pt idx="64" formatCode="0%">
                  <c:v>-4.6383739590849515E-4</c:v>
                </c:pt>
                <c:pt idx="65" formatCode="0%">
                  <c:v>-5.2924811776706715E-3</c:v>
                </c:pt>
                <c:pt idx="66" formatCode="0%">
                  <c:v>5.5802361705143966E-3</c:v>
                </c:pt>
                <c:pt idx="67" formatCode="0%">
                  <c:v>3.9163019493485551E-2</c:v>
                </c:pt>
                <c:pt idx="68" formatCode="0%">
                  <c:v>6.7394123763446778E-2</c:v>
                </c:pt>
                <c:pt idx="69" formatCode="0%">
                  <c:v>8.5979174905898237E-2</c:v>
                </c:pt>
                <c:pt idx="70" formatCode="0%">
                  <c:v>8.6985697722933963E-2</c:v>
                </c:pt>
                <c:pt idx="71" formatCode="0%">
                  <c:v>8.3239655805292578E-2</c:v>
                </c:pt>
                <c:pt idx="72" formatCode="0%">
                  <c:v>9.3141292397329822E-2</c:v>
                </c:pt>
                <c:pt idx="73" formatCode="0%">
                  <c:v>0.1126277398008626</c:v>
                </c:pt>
                <c:pt idx="74" formatCode="0%">
                  <c:v>0.10674263536053386</c:v>
                </c:pt>
                <c:pt idx="75" formatCode="0%">
                  <c:v>9.3230851404424442E-2</c:v>
                </c:pt>
                <c:pt idx="76" formatCode="0%">
                  <c:v>0.10007075946767818</c:v>
                </c:pt>
                <c:pt idx="77" formatCode="0%">
                  <c:v>0.10051337586365694</c:v>
                </c:pt>
                <c:pt idx="78" formatCode="0%">
                  <c:v>8.4296102072173751E-2</c:v>
                </c:pt>
                <c:pt idx="79" formatCode="0%">
                  <c:v>6.7368621606552548E-2</c:v>
                </c:pt>
                <c:pt idx="80" formatCode="0%">
                  <c:v>5.2051084252820123E-2</c:v>
                </c:pt>
                <c:pt idx="81" formatCode="0%">
                  <c:v>4.1746454244128151E-2</c:v>
                </c:pt>
                <c:pt idx="82" formatCode="0%">
                  <c:v>6.969093582146213E-2</c:v>
                </c:pt>
                <c:pt idx="83" formatCode="0%">
                  <c:v>0.10513411499018033</c:v>
                </c:pt>
                <c:pt idx="84" formatCode="0%">
                  <c:v>0.12197319331172918</c:v>
                </c:pt>
                <c:pt idx="85" formatCode="0%">
                  <c:v>0.13072936497485843</c:v>
                </c:pt>
                <c:pt idx="86" formatCode="0%">
                  <c:v>9.9220061166289231E-2</c:v>
                </c:pt>
                <c:pt idx="87" formatCode="0%">
                  <c:v>6.851806678948158E-2</c:v>
                </c:pt>
                <c:pt idx="88" formatCode="0%">
                  <c:v>6.3044168322338612E-2</c:v>
                </c:pt>
                <c:pt idx="89" formatCode="0%">
                  <c:v>5.9586951857802495E-2</c:v>
                </c:pt>
                <c:pt idx="90" formatCode="0%">
                  <c:v>6.9597008186228937E-2</c:v>
                </c:pt>
                <c:pt idx="91" formatCode="0%">
                  <c:v>7.3860740232427391E-2</c:v>
                </c:pt>
                <c:pt idx="92" formatCode="0%">
                  <c:v>5.1951123149809764E-2</c:v>
                </c:pt>
                <c:pt idx="93" formatCode="0%">
                  <c:v>3.2009320945130648E-2</c:v>
                </c:pt>
                <c:pt idx="94" formatCode="0%">
                  <c:v>3.9141326088222295E-2</c:v>
                </c:pt>
                <c:pt idx="95" formatCode="0%">
                  <c:v>5.1488880114579416E-2</c:v>
                </c:pt>
                <c:pt idx="96" formatCode="0%">
                  <c:v>4.7311931107697935E-2</c:v>
                </c:pt>
                <c:pt idx="97" formatCode="0%">
                  <c:v>3.1722618605542818E-2</c:v>
                </c:pt>
                <c:pt idx="98" formatCode="0%">
                  <c:v>4.4055182459239228E-2</c:v>
                </c:pt>
                <c:pt idx="99" formatCode="0%">
                  <c:v>6.5942517464528505E-2</c:v>
                </c:pt>
                <c:pt idx="100" formatCode="0%">
                  <c:v>6.3822811295755288E-2</c:v>
                </c:pt>
                <c:pt idx="101" formatCode="0%">
                  <c:v>8.552480301026999E-2</c:v>
                </c:pt>
                <c:pt idx="102" formatCode="0%">
                  <c:v>0.11543700663475009</c:v>
                </c:pt>
                <c:pt idx="103" formatCode="0%">
                  <c:v>0.12375149339503344</c:v>
                </c:pt>
                <c:pt idx="104" formatCode="0%">
                  <c:v>0.14496656149429632</c:v>
                </c:pt>
                <c:pt idx="105" formatCode="0%">
                  <c:v>0.15965913572229673</c:v>
                </c:pt>
                <c:pt idx="106" formatCode="0%">
                  <c:v>9.4336185996052091E-2</c:v>
                </c:pt>
                <c:pt idx="107" formatCode="0%">
                  <c:v>3.2234079486968881E-2</c:v>
                </c:pt>
                <c:pt idx="108" formatCode="0%">
                  <c:v>-1.3710336485666219E-2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PropertyType!$AB$6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PropertyType!$AB$7:$AB$115</c:f>
              <c:numCache>
                <c:formatCode>General</c:formatCode>
                <c:ptCount val="109"/>
                <c:pt idx="4" formatCode="0%">
                  <c:v>3.534323808375972E-2</c:v>
                </c:pt>
                <c:pt idx="5" formatCode="0%">
                  <c:v>4.4409262630393354E-2</c:v>
                </c:pt>
                <c:pt idx="6" formatCode="0%">
                  <c:v>7.9310716274943793E-2</c:v>
                </c:pt>
                <c:pt idx="7" formatCode="0%">
                  <c:v>0.12623131139562771</c:v>
                </c:pt>
                <c:pt idx="8" formatCode="0%">
                  <c:v>0.12631498255063023</c:v>
                </c:pt>
                <c:pt idx="9" formatCode="0%">
                  <c:v>8.0518943972006651E-2</c:v>
                </c:pt>
                <c:pt idx="10" formatCode="0%">
                  <c:v>4.8319782897981778E-2</c:v>
                </c:pt>
                <c:pt idx="11" formatCode="0%">
                  <c:v>6.3445399390505974E-2</c:v>
                </c:pt>
                <c:pt idx="12" formatCode="0%">
                  <c:v>9.6499622556164288E-2</c:v>
                </c:pt>
                <c:pt idx="13" formatCode="0%">
                  <c:v>0.10113051442519461</c:v>
                </c:pt>
                <c:pt idx="14" formatCode="0%">
                  <c:v>7.8462442550995437E-2</c:v>
                </c:pt>
                <c:pt idx="15" formatCode="0%">
                  <c:v>7.4680705163701955E-2</c:v>
                </c:pt>
                <c:pt idx="16" formatCode="0%">
                  <c:v>8.9013961850718193E-2</c:v>
                </c:pt>
                <c:pt idx="17" formatCode="0%">
                  <c:v>0.12070295569879774</c:v>
                </c:pt>
                <c:pt idx="18" formatCode="0%">
                  <c:v>0.13373170906688547</c:v>
                </c:pt>
                <c:pt idx="19" formatCode="0%">
                  <c:v>0.10315297199242868</c:v>
                </c:pt>
                <c:pt idx="20" formatCode="0%">
                  <c:v>7.2413108029088402E-2</c:v>
                </c:pt>
                <c:pt idx="21" formatCode="0%">
                  <c:v>4.850765402224777E-2</c:v>
                </c:pt>
                <c:pt idx="22" formatCode="0%">
                  <c:v>3.2041427273644452E-2</c:v>
                </c:pt>
                <c:pt idx="23" formatCode="0%">
                  <c:v>2.691690298429994E-2</c:v>
                </c:pt>
                <c:pt idx="24" formatCode="0%">
                  <c:v>2.2531521581662606E-2</c:v>
                </c:pt>
                <c:pt idx="25" formatCode="0%">
                  <c:v>3.7723168788178718E-2</c:v>
                </c:pt>
                <c:pt idx="26" formatCode="0%">
                  <c:v>7.6489340599474431E-2</c:v>
                </c:pt>
                <c:pt idx="27" formatCode="0%">
                  <c:v>9.2268662145819746E-2</c:v>
                </c:pt>
                <c:pt idx="28" formatCode="0%">
                  <c:v>8.2522097956279294E-2</c:v>
                </c:pt>
                <c:pt idx="29" formatCode="0%">
                  <c:v>6.4095347369145017E-2</c:v>
                </c:pt>
                <c:pt idx="30" formatCode="0%">
                  <c:v>5.4639194738192121E-2</c:v>
                </c:pt>
                <c:pt idx="31" formatCode="0%">
                  <c:v>7.6243999279532959E-2</c:v>
                </c:pt>
                <c:pt idx="32" formatCode="0%">
                  <c:v>0.12948009333273314</c:v>
                </c:pt>
                <c:pt idx="33" formatCode="0%">
                  <c:v>0.17861928967860341</c:v>
                </c:pt>
                <c:pt idx="34" formatCode="0%">
                  <c:v>0.15867068362363534</c:v>
                </c:pt>
                <c:pt idx="35" formatCode="0%">
                  <c:v>0.12677624062644988</c:v>
                </c:pt>
                <c:pt idx="36" formatCode="0%">
                  <c:v>0.13350786571401452</c:v>
                </c:pt>
                <c:pt idx="37" formatCode="0%">
                  <c:v>0.14215386774196981</c:v>
                </c:pt>
                <c:pt idx="38" formatCode="0%">
                  <c:v>0.15533550906628046</c:v>
                </c:pt>
                <c:pt idx="39" formatCode="0%">
                  <c:v>0.16334891270521501</c:v>
                </c:pt>
                <c:pt idx="40" formatCode="0%">
                  <c:v>0.13695106071928365</c:v>
                </c:pt>
                <c:pt idx="41" formatCode="0%">
                  <c:v>0.10280420802204016</c:v>
                </c:pt>
                <c:pt idx="42" formatCode="0%">
                  <c:v>9.7978472006922779E-2</c:v>
                </c:pt>
                <c:pt idx="43" formatCode="0%">
                  <c:v>9.4328300299825862E-2</c:v>
                </c:pt>
                <c:pt idx="44" formatCode="0%">
                  <c:v>7.2967797263099987E-2</c:v>
                </c:pt>
                <c:pt idx="45" formatCode="0%">
                  <c:v>5.8926964427244988E-2</c:v>
                </c:pt>
                <c:pt idx="46" formatCode="0%">
                  <c:v>4.4892965048267452E-2</c:v>
                </c:pt>
                <c:pt idx="47" formatCode="0%">
                  <c:v>1.7462468176070445E-2</c:v>
                </c:pt>
                <c:pt idx="48" formatCode="0%">
                  <c:v>-1.3035407106036456E-2</c:v>
                </c:pt>
                <c:pt idx="49" formatCode="0%">
                  <c:v>-3.561221734741904E-2</c:v>
                </c:pt>
                <c:pt idx="50" formatCode="0%">
                  <c:v>-7.2664920378120113E-2</c:v>
                </c:pt>
                <c:pt idx="51" formatCode="0%">
                  <c:v>-0.12159623850473156</c:v>
                </c:pt>
                <c:pt idx="52" formatCode="0%">
                  <c:v>-0.17508077857035043</c:v>
                </c:pt>
                <c:pt idx="53" formatCode="0%">
                  <c:v>-0.21423781848956536</c:v>
                </c:pt>
                <c:pt idx="54" formatCode="0%">
                  <c:v>-0.19674313513644204</c:v>
                </c:pt>
                <c:pt idx="55" formatCode="0%">
                  <c:v>-0.15520434577140485</c:v>
                </c:pt>
                <c:pt idx="56" formatCode="0%">
                  <c:v>-0.1033061645073976</c:v>
                </c:pt>
                <c:pt idx="57" formatCode="0%">
                  <c:v>-4.808219078747189E-2</c:v>
                </c:pt>
                <c:pt idx="58" formatCode="0%">
                  <c:v>-6.1926193809634489E-2</c:v>
                </c:pt>
                <c:pt idx="59" formatCode="0%">
                  <c:v>-9.4081467820863907E-2</c:v>
                </c:pt>
                <c:pt idx="60" formatCode="0%">
                  <c:v>-7.463666590698026E-2</c:v>
                </c:pt>
                <c:pt idx="61" formatCode="0%">
                  <c:v>-3.6592281349816291E-2</c:v>
                </c:pt>
                <c:pt idx="62" formatCode="0%">
                  <c:v>-1.0248604309390785E-2</c:v>
                </c:pt>
                <c:pt idx="63" formatCode="0%">
                  <c:v>6.6458624837928415E-3</c:v>
                </c:pt>
                <c:pt idx="64" formatCode="0%">
                  <c:v>8.1249632940205707E-4</c:v>
                </c:pt>
                <c:pt idx="65" formatCode="0%">
                  <c:v>-2.6617154463946413E-2</c:v>
                </c:pt>
                <c:pt idx="66" formatCode="0%">
                  <c:v>4.0289303614082783E-4</c:v>
                </c:pt>
                <c:pt idx="67" formatCode="0%">
                  <c:v>4.7121568441481188E-2</c:v>
                </c:pt>
                <c:pt idx="68" formatCode="0%">
                  <c:v>5.5245052541867734E-2</c:v>
                </c:pt>
                <c:pt idx="69" formatCode="0%">
                  <c:v>6.5986318241434416E-2</c:v>
                </c:pt>
                <c:pt idx="70" formatCode="0%">
                  <c:v>7.6241097771245547E-2</c:v>
                </c:pt>
                <c:pt idx="71" formatCode="0%">
                  <c:v>8.9845410052436403E-2</c:v>
                </c:pt>
                <c:pt idx="72" formatCode="0%">
                  <c:v>0.11985120887203382</c:v>
                </c:pt>
                <c:pt idx="73" formatCode="0%">
                  <c:v>0.14057431855998281</c:v>
                </c:pt>
                <c:pt idx="74" formatCode="0%">
                  <c:v>0.12826943299940274</c:v>
                </c:pt>
                <c:pt idx="75" formatCode="0%">
                  <c:v>0.11350082359392055</c:v>
                </c:pt>
                <c:pt idx="76" formatCode="0%">
                  <c:v>0.10727173155080139</c:v>
                </c:pt>
                <c:pt idx="77" formatCode="0%">
                  <c:v>0.10305044485130921</c:v>
                </c:pt>
                <c:pt idx="78" formatCode="0%">
                  <c:v>9.350454057651425E-2</c:v>
                </c:pt>
                <c:pt idx="79" formatCode="0%">
                  <c:v>8.2958172785617013E-2</c:v>
                </c:pt>
                <c:pt idx="80" formatCode="0%">
                  <c:v>9.5461123840240081E-2</c:v>
                </c:pt>
                <c:pt idx="81" formatCode="0%">
                  <c:v>0.11387685008529225</c:v>
                </c:pt>
                <c:pt idx="82" formatCode="0%">
                  <c:v>0.10916484655985981</c:v>
                </c:pt>
                <c:pt idx="83" formatCode="0%">
                  <c:v>0.10227149457755647</c:v>
                </c:pt>
                <c:pt idx="84" formatCode="0%">
                  <c:v>0.12465030531336985</c:v>
                </c:pt>
                <c:pt idx="85" formatCode="0%">
                  <c:v>0.15919914963859361</c:v>
                </c:pt>
                <c:pt idx="86" formatCode="0%">
                  <c:v>0.16798186422453942</c:v>
                </c:pt>
                <c:pt idx="87" formatCode="0%">
                  <c:v>0.15335304638280767</c:v>
                </c:pt>
                <c:pt idx="88" formatCode="0%">
                  <c:v>0.10963614708624037</c:v>
                </c:pt>
                <c:pt idx="89" formatCode="0%">
                  <c:v>4.8234742215645943E-2</c:v>
                </c:pt>
                <c:pt idx="90" formatCode="0%">
                  <c:v>5.2162335163771445E-2</c:v>
                </c:pt>
                <c:pt idx="91" formatCode="0%">
                  <c:v>9.3585043637725907E-2</c:v>
                </c:pt>
                <c:pt idx="92" formatCode="0%">
                  <c:v>9.7775913217360788E-2</c:v>
                </c:pt>
                <c:pt idx="93" formatCode="0%">
                  <c:v>7.9433205144709085E-2</c:v>
                </c:pt>
                <c:pt idx="94" formatCode="0%">
                  <c:v>6.6200200884493743E-2</c:v>
                </c:pt>
                <c:pt idx="95" formatCode="0%">
                  <c:v>6.7937318661931867E-2</c:v>
                </c:pt>
                <c:pt idx="96" formatCode="0%">
                  <c:v>7.5974483143919302E-2</c:v>
                </c:pt>
                <c:pt idx="97" formatCode="0%">
                  <c:v>8.6354502056344096E-2</c:v>
                </c:pt>
                <c:pt idx="98" formatCode="0%">
                  <c:v>0.10131192496264507</c:v>
                </c:pt>
                <c:pt idx="99" formatCode="0%">
                  <c:v>0.11342154958418549</c:v>
                </c:pt>
                <c:pt idx="100" formatCode="0%">
                  <c:v>0.13057671053056841</c:v>
                </c:pt>
                <c:pt idx="101" formatCode="0%">
                  <c:v>0.17570860527247212</c:v>
                </c:pt>
                <c:pt idx="102" formatCode="0%">
                  <c:v>0.20326231845335818</c:v>
                </c:pt>
                <c:pt idx="103" formatCode="0%">
                  <c:v>0.19958639221765329</c:v>
                </c:pt>
                <c:pt idx="104" formatCode="0%">
                  <c:v>0.2277391916146001</c:v>
                </c:pt>
                <c:pt idx="105" formatCode="0%">
                  <c:v>0.26471811243116949</c:v>
                </c:pt>
                <c:pt idx="106" formatCode="0%">
                  <c:v>0.21761691960315122</c:v>
                </c:pt>
                <c:pt idx="107" formatCode="0%">
                  <c:v>0.1572051077265495</c:v>
                </c:pt>
                <c:pt idx="108" formatCode="0%">
                  <c:v>8.1768429839523371E-2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PropertyType!$AC$6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PropertyType!$AC$7:$AC$115</c:f>
              <c:numCache>
                <c:formatCode>General</c:formatCode>
                <c:ptCount val="109"/>
                <c:pt idx="4" formatCode="0%">
                  <c:v>0.10586167757340914</c:v>
                </c:pt>
                <c:pt idx="5" formatCode="0%">
                  <c:v>0.13625376199620831</c:v>
                </c:pt>
                <c:pt idx="6" formatCode="0%">
                  <c:v>0.1395097437005286</c:v>
                </c:pt>
                <c:pt idx="7" formatCode="0%">
                  <c:v>0.10729392140816452</c:v>
                </c:pt>
                <c:pt idx="8" formatCode="0%">
                  <c:v>9.5989682110627639E-2</c:v>
                </c:pt>
                <c:pt idx="9" formatCode="0%">
                  <c:v>0.10397971457715571</c:v>
                </c:pt>
                <c:pt idx="10" formatCode="0%">
                  <c:v>7.4373960558849816E-2</c:v>
                </c:pt>
                <c:pt idx="11" formatCode="0%">
                  <c:v>4.0047491498540699E-2</c:v>
                </c:pt>
                <c:pt idx="12" formatCode="0%">
                  <c:v>5.043881958890073E-2</c:v>
                </c:pt>
                <c:pt idx="13" formatCode="0%">
                  <c:v>8.0128840162489112E-2</c:v>
                </c:pt>
                <c:pt idx="14" formatCode="0%">
                  <c:v>0.10805711921141659</c:v>
                </c:pt>
                <c:pt idx="15" formatCode="0%">
                  <c:v>0.11135676024768726</c:v>
                </c:pt>
                <c:pt idx="16" formatCode="0%">
                  <c:v>9.4357827764972146E-2</c:v>
                </c:pt>
                <c:pt idx="17" formatCode="0%">
                  <c:v>7.257801674368225E-2</c:v>
                </c:pt>
                <c:pt idx="18" formatCode="0%">
                  <c:v>5.3814895068680979E-2</c:v>
                </c:pt>
                <c:pt idx="19" formatCode="0%">
                  <c:v>5.3850527911526225E-2</c:v>
                </c:pt>
                <c:pt idx="20" formatCode="0%">
                  <c:v>6.5878300594290673E-2</c:v>
                </c:pt>
                <c:pt idx="21" formatCode="0%">
                  <c:v>7.6261277965307128E-2</c:v>
                </c:pt>
                <c:pt idx="22" formatCode="0%">
                  <c:v>8.4753410009824837E-2</c:v>
                </c:pt>
                <c:pt idx="23" formatCode="0%">
                  <c:v>8.4975633821150032E-2</c:v>
                </c:pt>
                <c:pt idx="24" formatCode="0%">
                  <c:v>7.5049181764343942E-2</c:v>
                </c:pt>
                <c:pt idx="25" formatCode="0%">
                  <c:v>6.7055983853623546E-2</c:v>
                </c:pt>
                <c:pt idx="26" formatCode="0%">
                  <c:v>8.3772835853469285E-2</c:v>
                </c:pt>
                <c:pt idx="27" formatCode="0%">
                  <c:v>0.1124115874678755</c:v>
                </c:pt>
                <c:pt idx="28" formatCode="0%">
                  <c:v>0.13634017448347469</c:v>
                </c:pt>
                <c:pt idx="29" formatCode="0%">
                  <c:v>0.14623825438490989</c:v>
                </c:pt>
                <c:pt idx="30" formatCode="0%">
                  <c:v>0.13759441029551955</c:v>
                </c:pt>
                <c:pt idx="31" formatCode="0%">
                  <c:v>0.14212576556284584</c:v>
                </c:pt>
                <c:pt idx="32" formatCode="0%">
                  <c:v>0.16263540347531191</c:v>
                </c:pt>
                <c:pt idx="33" formatCode="0%">
                  <c:v>0.17949678791085377</c:v>
                </c:pt>
                <c:pt idx="34" formatCode="0%">
                  <c:v>0.170913604270029</c:v>
                </c:pt>
                <c:pt idx="35" formatCode="0%">
                  <c:v>0.1540415237725965</c:v>
                </c:pt>
                <c:pt idx="36" formatCode="0%">
                  <c:v>0.16870645430250164</c:v>
                </c:pt>
                <c:pt idx="37" formatCode="0%">
                  <c:v>0.19685133468794547</c:v>
                </c:pt>
                <c:pt idx="38" formatCode="0%">
                  <c:v>0.17704859985843413</c:v>
                </c:pt>
                <c:pt idx="39" formatCode="0%">
                  <c:v>0.13658941067365071</c:v>
                </c:pt>
                <c:pt idx="40" formatCode="0%">
                  <c:v>0.10588246552096958</c:v>
                </c:pt>
                <c:pt idx="41" formatCode="0%">
                  <c:v>6.5023600557487127E-2</c:v>
                </c:pt>
                <c:pt idx="42" formatCode="0%">
                  <c:v>3.9699097921316984E-2</c:v>
                </c:pt>
                <c:pt idx="43" formatCode="0%">
                  <c:v>3.6281270024166812E-2</c:v>
                </c:pt>
                <c:pt idx="44" formatCode="0%">
                  <c:v>3.3593090553479588E-2</c:v>
                </c:pt>
                <c:pt idx="45" formatCode="0%">
                  <c:v>2.6475715104653741E-2</c:v>
                </c:pt>
                <c:pt idx="46" formatCode="0%">
                  <c:v>2.0617547254350832E-2</c:v>
                </c:pt>
                <c:pt idx="47" formatCode="0%">
                  <c:v>-1.9590959179272005E-3</c:v>
                </c:pt>
                <c:pt idx="48" formatCode="0%">
                  <c:v>-4.8242229708127637E-2</c:v>
                </c:pt>
                <c:pt idx="49" formatCode="0%">
                  <c:v>-8.4936693561719734E-2</c:v>
                </c:pt>
                <c:pt idx="50" formatCode="0%">
                  <c:v>-0.12385355186142211</c:v>
                </c:pt>
                <c:pt idx="51" formatCode="0%">
                  <c:v>-0.16051542129028307</c:v>
                </c:pt>
                <c:pt idx="52" formatCode="0%">
                  <c:v>-0.17788524595248412</c:v>
                </c:pt>
                <c:pt idx="53" formatCode="0%">
                  <c:v>-0.18022588874501499</c:v>
                </c:pt>
                <c:pt idx="54" formatCode="0%">
                  <c:v>-0.1401800873213811</c:v>
                </c:pt>
                <c:pt idx="55" formatCode="0%">
                  <c:v>-9.6811644231777683E-2</c:v>
                </c:pt>
                <c:pt idx="56" formatCode="0%">
                  <c:v>-9.5755660893151018E-2</c:v>
                </c:pt>
                <c:pt idx="57" formatCode="0%">
                  <c:v>-0.11532131938844203</c:v>
                </c:pt>
                <c:pt idx="58" formatCode="0%">
                  <c:v>-9.6598408092409271E-2</c:v>
                </c:pt>
                <c:pt idx="59" formatCode="0%">
                  <c:v>-5.5859780215918642E-2</c:v>
                </c:pt>
                <c:pt idx="60" formatCode="0%">
                  <c:v>-3.8514991833154655E-2</c:v>
                </c:pt>
                <c:pt idx="61" formatCode="0%">
                  <c:v>-1.5648752511039254E-2</c:v>
                </c:pt>
                <c:pt idx="62" formatCode="0%">
                  <c:v>-1.1655086039230378E-2</c:v>
                </c:pt>
                <c:pt idx="63" formatCode="0%">
                  <c:v>-2.0526338834333857E-2</c:v>
                </c:pt>
                <c:pt idx="64" formatCode="0%">
                  <c:v>-5.0871286701367202E-3</c:v>
                </c:pt>
                <c:pt idx="65" formatCode="0%">
                  <c:v>2.4189421148779422E-2</c:v>
                </c:pt>
                <c:pt idx="66" formatCode="0%">
                  <c:v>4.4149334383589478E-2</c:v>
                </c:pt>
                <c:pt idx="67" formatCode="0%">
                  <c:v>5.2837850891928273E-2</c:v>
                </c:pt>
                <c:pt idx="68" formatCode="0%">
                  <c:v>7.516016504611378E-2</c:v>
                </c:pt>
                <c:pt idx="69" formatCode="0%">
                  <c:v>0.11526068776180365</c:v>
                </c:pt>
                <c:pt idx="70" formatCode="0%">
                  <c:v>0.11428697885122041</c:v>
                </c:pt>
                <c:pt idx="71" formatCode="0%">
                  <c:v>8.9541598240834741E-2</c:v>
                </c:pt>
                <c:pt idx="72" formatCode="0%">
                  <c:v>8.5121179121101509E-2</c:v>
                </c:pt>
                <c:pt idx="73" formatCode="0%">
                  <c:v>7.6498617328504936E-2</c:v>
                </c:pt>
                <c:pt idx="74" formatCode="0%">
                  <c:v>8.3384609968672585E-2</c:v>
                </c:pt>
                <c:pt idx="75" formatCode="0%">
                  <c:v>0.10354935588648373</c:v>
                </c:pt>
                <c:pt idx="76" formatCode="0%">
                  <c:v>0.10343459171057101</c:v>
                </c:pt>
                <c:pt idx="77" formatCode="0%">
                  <c:v>8.0016725196284666E-2</c:v>
                </c:pt>
                <c:pt idx="78" formatCode="0%">
                  <c:v>5.7664205405319358E-2</c:v>
                </c:pt>
                <c:pt idx="79" formatCode="0%">
                  <c:v>5.4797439964492156E-2</c:v>
                </c:pt>
                <c:pt idx="80" formatCode="0%">
                  <c:v>5.9325993968845969E-2</c:v>
                </c:pt>
                <c:pt idx="81" formatCode="0%">
                  <c:v>6.7551051878379731E-2</c:v>
                </c:pt>
                <c:pt idx="82" formatCode="0%">
                  <c:v>8.6987541707519878E-2</c:v>
                </c:pt>
                <c:pt idx="83" formatCode="0%">
                  <c:v>0.10387639368006774</c:v>
                </c:pt>
                <c:pt idx="84" formatCode="0%">
                  <c:v>0.11461363545562708</c:v>
                </c:pt>
                <c:pt idx="85" formatCode="0%">
                  <c:v>0.12671147681359285</c:v>
                </c:pt>
                <c:pt idx="86" formatCode="0%">
                  <c:v>0.11228349492117862</c:v>
                </c:pt>
                <c:pt idx="87" formatCode="0%">
                  <c:v>7.9304995827317537E-2</c:v>
                </c:pt>
                <c:pt idx="88" formatCode="0%">
                  <c:v>4.4056558494115494E-2</c:v>
                </c:pt>
                <c:pt idx="89" formatCode="0%">
                  <c:v>7.3118996246679391E-3</c:v>
                </c:pt>
                <c:pt idx="90" formatCode="0%">
                  <c:v>5.2982725713530687E-3</c:v>
                </c:pt>
                <c:pt idx="91" formatCode="0%">
                  <c:v>2.2107047284953163E-2</c:v>
                </c:pt>
                <c:pt idx="92" formatCode="0%">
                  <c:v>2.4532486917923091E-2</c:v>
                </c:pt>
                <c:pt idx="93" formatCode="0%">
                  <c:v>2.6950403740284345E-2</c:v>
                </c:pt>
                <c:pt idx="94" formatCode="0%">
                  <c:v>2.670252083142155E-2</c:v>
                </c:pt>
                <c:pt idx="95" formatCode="0%">
                  <c:v>2.5183623473869376E-2</c:v>
                </c:pt>
                <c:pt idx="96" formatCode="0%">
                  <c:v>2.0838001151578966E-2</c:v>
                </c:pt>
                <c:pt idx="97" formatCode="0%">
                  <c:v>-3.8008508738178737E-3</c:v>
                </c:pt>
                <c:pt idx="98" formatCode="0%">
                  <c:v>-1.5855003604638984E-3</c:v>
                </c:pt>
                <c:pt idx="99" formatCode="0%">
                  <c:v>3.4617500320557104E-2</c:v>
                </c:pt>
                <c:pt idx="100" formatCode="0%">
                  <c:v>8.3179973146056074E-2</c:v>
                </c:pt>
                <c:pt idx="101" formatCode="0%">
                  <c:v>0.16286426375184782</c:v>
                </c:pt>
                <c:pt idx="102" formatCode="0%">
                  <c:v>0.19255736392478928</c:v>
                </c:pt>
                <c:pt idx="103" formatCode="0%">
                  <c:v>0.15846223878720656</c:v>
                </c:pt>
                <c:pt idx="104" formatCode="0%">
                  <c:v>0.13340522996187087</c:v>
                </c:pt>
                <c:pt idx="105" formatCode="0%">
                  <c:v>0.10864507817680136</c:v>
                </c:pt>
                <c:pt idx="106" formatCode="0%">
                  <c:v>7.2684843816187561E-2</c:v>
                </c:pt>
                <c:pt idx="107" formatCode="0%">
                  <c:v>5.1958378750870393E-2</c:v>
                </c:pt>
                <c:pt idx="108" formatCode="0%">
                  <c:v>3.2712638476921185E-2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PropertyType!$AD$6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PropertyType!$AD$7:$AD$115</c:f>
              <c:numCache>
                <c:formatCode>General</c:formatCode>
                <c:ptCount val="109"/>
                <c:pt idx="4" formatCode="0%">
                  <c:v>8.7451371466443106E-2</c:v>
                </c:pt>
                <c:pt idx="5" formatCode="0%">
                  <c:v>0.12728431791742345</c:v>
                </c:pt>
                <c:pt idx="6" formatCode="0%">
                  <c:v>0.13261321362072209</c:v>
                </c:pt>
                <c:pt idx="7" formatCode="0%">
                  <c:v>0.12533483484481622</c:v>
                </c:pt>
                <c:pt idx="8" formatCode="0%">
                  <c:v>0.10565640653445296</c:v>
                </c:pt>
                <c:pt idx="9" formatCode="0%">
                  <c:v>8.8842258208357006E-2</c:v>
                </c:pt>
                <c:pt idx="10" formatCode="0%">
                  <c:v>0.10315698627529657</c:v>
                </c:pt>
                <c:pt idx="11" formatCode="0%">
                  <c:v>0.12486325090861961</c:v>
                </c:pt>
                <c:pt idx="12" formatCode="0%">
                  <c:v>0.13342422038268453</c:v>
                </c:pt>
                <c:pt idx="13" formatCode="0%">
                  <c:v>0.12279350410345646</c:v>
                </c:pt>
                <c:pt idx="14" formatCode="0%">
                  <c:v>0.10718459559504767</c:v>
                </c:pt>
                <c:pt idx="15" formatCode="0%">
                  <c:v>0.10773895383338794</c:v>
                </c:pt>
                <c:pt idx="16" formatCode="0%">
                  <c:v>0.12992589434630597</c:v>
                </c:pt>
                <c:pt idx="17" formatCode="0%">
                  <c:v>0.15812299745349834</c:v>
                </c:pt>
                <c:pt idx="18" formatCode="0%">
                  <c:v>0.13337782765743844</c:v>
                </c:pt>
                <c:pt idx="19" formatCode="0%">
                  <c:v>9.3482467454503837E-2</c:v>
                </c:pt>
                <c:pt idx="20" formatCode="0%">
                  <c:v>8.7453656115624501E-2</c:v>
                </c:pt>
                <c:pt idx="21" formatCode="0%">
                  <c:v>9.6449074742367413E-2</c:v>
                </c:pt>
                <c:pt idx="22" formatCode="0%">
                  <c:v>0.1218026275073858</c:v>
                </c:pt>
                <c:pt idx="23" formatCode="0%">
                  <c:v>0.13693425940276005</c:v>
                </c:pt>
                <c:pt idx="24" formatCode="0%">
                  <c:v>0.12410286082026611</c:v>
                </c:pt>
                <c:pt idx="25" formatCode="0%">
                  <c:v>0.11268438614996734</c:v>
                </c:pt>
                <c:pt idx="26" formatCode="0%">
                  <c:v>0.1332790262165271</c:v>
                </c:pt>
                <c:pt idx="27" formatCode="0%">
                  <c:v>0.15746584154854726</c:v>
                </c:pt>
                <c:pt idx="28" formatCode="0%">
                  <c:v>0.15815092928151264</c:v>
                </c:pt>
                <c:pt idx="29" formatCode="0%">
                  <c:v>0.14693633692606811</c:v>
                </c:pt>
                <c:pt idx="30" formatCode="0%">
                  <c:v>0.12557202245767951</c:v>
                </c:pt>
                <c:pt idx="31" formatCode="0%">
                  <c:v>0.11779231222069253</c:v>
                </c:pt>
                <c:pt idx="32" formatCode="0%">
                  <c:v>0.13403222055190778</c:v>
                </c:pt>
                <c:pt idx="33" formatCode="0%">
                  <c:v>0.1555287541510848</c:v>
                </c:pt>
                <c:pt idx="34" formatCode="0%">
                  <c:v>0.15863665437710428</c:v>
                </c:pt>
                <c:pt idx="35" formatCode="0%">
                  <c:v>0.14588941421390578</c:v>
                </c:pt>
                <c:pt idx="36" formatCode="0%">
                  <c:v>0.13331751761846755</c:v>
                </c:pt>
                <c:pt idx="37" formatCode="0%">
                  <c:v>0.13254417717713962</c:v>
                </c:pt>
                <c:pt idx="38" formatCode="0%">
                  <c:v>0.14179070250632031</c:v>
                </c:pt>
                <c:pt idx="39" formatCode="0%">
                  <c:v>0.1338967754574365</c:v>
                </c:pt>
                <c:pt idx="40" formatCode="0%">
                  <c:v>9.2189708196911857E-2</c:v>
                </c:pt>
                <c:pt idx="41" formatCode="0%">
                  <c:v>2.7776144713104634E-2</c:v>
                </c:pt>
                <c:pt idx="42" formatCode="0%">
                  <c:v>-1.7660671905495473E-2</c:v>
                </c:pt>
                <c:pt idx="43" formatCode="0%">
                  <c:v>-1.9936614798610752E-2</c:v>
                </c:pt>
                <c:pt idx="44" formatCode="0%">
                  <c:v>9.1156669180074701E-3</c:v>
                </c:pt>
                <c:pt idx="45" formatCode="0%">
                  <c:v>4.0945614270266439E-2</c:v>
                </c:pt>
                <c:pt idx="46" formatCode="0%">
                  <c:v>1.6039619571470265E-2</c:v>
                </c:pt>
                <c:pt idx="47" formatCode="0%">
                  <c:v>-4.1737368397712582E-2</c:v>
                </c:pt>
                <c:pt idx="48" formatCode="0%">
                  <c:v>-8.5462974872001274E-2</c:v>
                </c:pt>
                <c:pt idx="49" formatCode="0%">
                  <c:v>-0.11288971545219417</c:v>
                </c:pt>
                <c:pt idx="50" formatCode="0%">
                  <c:v>-0.12051539030716263</c:v>
                </c:pt>
                <c:pt idx="51" formatCode="0%">
                  <c:v>-0.12357002305155274</c:v>
                </c:pt>
                <c:pt idx="52" formatCode="0%">
                  <c:v>-0.15119125562334423</c:v>
                </c:pt>
                <c:pt idx="53" formatCode="0%">
                  <c:v>-0.20945919227205989</c:v>
                </c:pt>
                <c:pt idx="54" formatCode="0%">
                  <c:v>-0.22985000874313932</c:v>
                </c:pt>
                <c:pt idx="55" formatCode="0%">
                  <c:v>-0.20160488748728678</c:v>
                </c:pt>
                <c:pt idx="56" formatCode="0%">
                  <c:v>-0.15274612337763782</c:v>
                </c:pt>
                <c:pt idx="57" formatCode="0%">
                  <c:v>-8.7608181880863834E-2</c:v>
                </c:pt>
                <c:pt idx="58" formatCode="0%">
                  <c:v>-2.0786271768742814E-2</c:v>
                </c:pt>
                <c:pt idx="59" formatCode="0%">
                  <c:v>2.1036867239469181E-2</c:v>
                </c:pt>
                <c:pt idx="60" formatCode="0%">
                  <c:v>4.400499000775504E-2</c:v>
                </c:pt>
                <c:pt idx="61" formatCode="0%">
                  <c:v>8.5817457863691216E-2</c:v>
                </c:pt>
                <c:pt idx="62" formatCode="0%">
                  <c:v>0.12141895478720355</c:v>
                </c:pt>
                <c:pt idx="63" formatCode="0%">
                  <c:v>0.12384662736516483</c:v>
                </c:pt>
                <c:pt idx="64" formatCode="0%">
                  <c:v>0.10640301337162072</c:v>
                </c:pt>
                <c:pt idx="65" formatCode="0%">
                  <c:v>9.4457002070801765E-2</c:v>
                </c:pt>
                <c:pt idx="66" formatCode="0%">
                  <c:v>0.10012501528198037</c:v>
                </c:pt>
                <c:pt idx="67" formatCode="0%">
                  <c:v>0.10844302841767162</c:v>
                </c:pt>
                <c:pt idx="68" formatCode="0%">
                  <c:v>0.11824611309142052</c:v>
                </c:pt>
                <c:pt idx="69" formatCode="0%">
                  <c:v>0.13645026302464114</c:v>
                </c:pt>
                <c:pt idx="70" formatCode="0%">
                  <c:v>0.13905227051846003</c:v>
                </c:pt>
                <c:pt idx="71" formatCode="0%">
                  <c:v>0.13277105902827713</c:v>
                </c:pt>
                <c:pt idx="72" formatCode="0%">
                  <c:v>0.1456340245980996</c:v>
                </c:pt>
                <c:pt idx="73" formatCode="0%">
                  <c:v>0.16341978303867877</c:v>
                </c:pt>
                <c:pt idx="74" formatCode="0%">
                  <c:v>0.14942685613721207</c:v>
                </c:pt>
                <c:pt idx="75" formatCode="0%">
                  <c:v>0.12417925963740828</c:v>
                </c:pt>
                <c:pt idx="76" formatCode="0%">
                  <c:v>0.11490535899156651</c:v>
                </c:pt>
                <c:pt idx="77" formatCode="0%">
                  <c:v>0.11219195553547068</c:v>
                </c:pt>
                <c:pt idx="78" formatCode="0%">
                  <c:v>0.10983081046045839</c:v>
                </c:pt>
                <c:pt idx="79" formatCode="0%">
                  <c:v>0.10910941981048183</c:v>
                </c:pt>
                <c:pt idx="80" formatCode="0%">
                  <c:v>0.1159860387305045</c:v>
                </c:pt>
                <c:pt idx="81" formatCode="0%">
                  <c:v>0.12418923550475358</c:v>
                </c:pt>
                <c:pt idx="82" formatCode="0%">
                  <c:v>0.12876822105675134</c:v>
                </c:pt>
                <c:pt idx="83" formatCode="0%">
                  <c:v>0.1297634297496626</c:v>
                </c:pt>
                <c:pt idx="84" formatCode="0%">
                  <c:v>0.12797087616997005</c:v>
                </c:pt>
                <c:pt idx="85" formatCode="0%">
                  <c:v>0.11596325156495046</c:v>
                </c:pt>
                <c:pt idx="86" formatCode="0%">
                  <c:v>9.8141140107210312E-2</c:v>
                </c:pt>
                <c:pt idx="87" formatCode="0%">
                  <c:v>9.1294556772811175E-2</c:v>
                </c:pt>
                <c:pt idx="88" formatCode="0%">
                  <c:v>9.5552399592827353E-2</c:v>
                </c:pt>
                <c:pt idx="89" formatCode="0%">
                  <c:v>0.10144563333485812</c:v>
                </c:pt>
                <c:pt idx="90" formatCode="0%">
                  <c:v>0.10261499323044654</c:v>
                </c:pt>
                <c:pt idx="91" formatCode="0%">
                  <c:v>9.913870426621374E-2</c:v>
                </c:pt>
                <c:pt idx="92" formatCode="0%">
                  <c:v>8.1555814332829435E-2</c:v>
                </c:pt>
                <c:pt idx="93" formatCode="0%">
                  <c:v>6.4029164477169331E-2</c:v>
                </c:pt>
                <c:pt idx="94" formatCode="0%">
                  <c:v>8.8250935537556474E-2</c:v>
                </c:pt>
                <c:pt idx="95" formatCode="0%">
                  <c:v>0.11420119868673417</c:v>
                </c:pt>
                <c:pt idx="96" formatCode="0%">
                  <c:v>9.4485115492530802E-2</c:v>
                </c:pt>
                <c:pt idx="97" formatCode="0%">
                  <c:v>5.8071499501761048E-2</c:v>
                </c:pt>
                <c:pt idx="98" formatCode="0%">
                  <c:v>6.435284094519611E-2</c:v>
                </c:pt>
                <c:pt idx="99" formatCode="0%">
                  <c:v>0.10046266785077074</c:v>
                </c:pt>
                <c:pt idx="100" formatCode="0%">
                  <c:v>0.1427457661031224</c:v>
                </c:pt>
                <c:pt idx="101" formatCode="0%">
                  <c:v>0.21504630379703493</c:v>
                </c:pt>
                <c:pt idx="102" formatCode="0%">
                  <c:v>0.23529949064825795</c:v>
                </c:pt>
                <c:pt idx="103" formatCode="0%">
                  <c:v>0.20715822677101103</c:v>
                </c:pt>
                <c:pt idx="104" formatCode="0%">
                  <c:v>0.21253110981319479</c:v>
                </c:pt>
                <c:pt idx="105" formatCode="0%">
                  <c:v>0.20612030017820504</c:v>
                </c:pt>
                <c:pt idx="106" formatCode="0%">
                  <c:v>0.11217276990870229</c:v>
                </c:pt>
                <c:pt idx="107" formatCode="0%">
                  <c:v>4.5513748016289934E-2</c:v>
                </c:pt>
                <c:pt idx="108" formatCode="0%">
                  <c:v>-2.2182918233221716E-2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4985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PropertyType!$AG$6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PropertyType!$AG$7:$AG$115</c:f>
              <c:numCache>
                <c:formatCode>General</c:formatCode>
                <c:ptCount val="109"/>
                <c:pt idx="4" formatCode="0%">
                  <c:v>0.10641360190128246</c:v>
                </c:pt>
                <c:pt idx="5" formatCode="0%">
                  <c:v>0.10638810881016414</c:v>
                </c:pt>
                <c:pt idx="6" formatCode="0%">
                  <c:v>0.14005757909913186</c:v>
                </c:pt>
                <c:pt idx="7" formatCode="0%">
                  <c:v>0.22014385521127466</c:v>
                </c:pt>
                <c:pt idx="8" formatCode="0%">
                  <c:v>0.23020571453649685</c:v>
                </c:pt>
                <c:pt idx="9" formatCode="0%">
                  <c:v>0.25095043241122261</c:v>
                </c:pt>
                <c:pt idx="10" formatCode="0%">
                  <c:v>0.18935683334273512</c:v>
                </c:pt>
                <c:pt idx="11" formatCode="0%">
                  <c:v>6.3366089190614261E-2</c:v>
                </c:pt>
                <c:pt idx="12" formatCode="0%">
                  <c:v>2.8671383675650919E-2</c:v>
                </c:pt>
                <c:pt idx="13" formatCode="0%">
                  <c:v>3.3701315756407224E-2</c:v>
                </c:pt>
                <c:pt idx="14" formatCode="0%">
                  <c:v>3.7601770577832427E-2</c:v>
                </c:pt>
                <c:pt idx="15" formatCode="0%">
                  <c:v>1.80682227524811E-2</c:v>
                </c:pt>
                <c:pt idx="16" formatCode="0%">
                  <c:v>2.0006579487289899E-2</c:v>
                </c:pt>
                <c:pt idx="17" formatCode="0%">
                  <c:v>6.2546158662994511E-2</c:v>
                </c:pt>
                <c:pt idx="18" formatCode="0%">
                  <c:v>8.9762216176317633E-2</c:v>
                </c:pt>
                <c:pt idx="19" formatCode="0%">
                  <c:v>0.13248271194585626</c:v>
                </c:pt>
                <c:pt idx="20" formatCode="0%">
                  <c:v>0.14757851392059407</c:v>
                </c:pt>
                <c:pt idx="21" formatCode="0%">
                  <c:v>7.9921262687276728E-2</c:v>
                </c:pt>
                <c:pt idx="22" formatCode="0%">
                  <c:v>1.549308929037263E-3</c:v>
                </c:pt>
                <c:pt idx="23" formatCode="0%">
                  <c:v>-1.8024827469351967E-2</c:v>
                </c:pt>
                <c:pt idx="24" formatCode="0%">
                  <c:v>-4.0475421514835075E-3</c:v>
                </c:pt>
                <c:pt idx="25" formatCode="0%">
                  <c:v>-1.0014438244196011E-2</c:v>
                </c:pt>
                <c:pt idx="26" formatCode="0%">
                  <c:v>2.3219711529878229E-3</c:v>
                </c:pt>
                <c:pt idx="27" formatCode="0%">
                  <c:v>3.5934907957299256E-2</c:v>
                </c:pt>
                <c:pt idx="28" formatCode="0%">
                  <c:v>6.3399946869524992E-2</c:v>
                </c:pt>
                <c:pt idx="29" formatCode="0%">
                  <c:v>4.6146637489332898E-2</c:v>
                </c:pt>
                <c:pt idx="30" formatCode="0%">
                  <c:v>-3.6735742636657687E-3</c:v>
                </c:pt>
                <c:pt idx="31" formatCode="0%">
                  <c:v>-9.0311995747132112E-3</c:v>
                </c:pt>
                <c:pt idx="32" formatCode="0%">
                  <c:v>1.794698831234931E-2</c:v>
                </c:pt>
                <c:pt idx="33" formatCode="0%">
                  <c:v>8.9710061010007447E-2</c:v>
                </c:pt>
                <c:pt idx="34" formatCode="0%">
                  <c:v>0.18039657105500373</c:v>
                </c:pt>
                <c:pt idx="35" formatCode="0%">
                  <c:v>0.18617306105829812</c:v>
                </c:pt>
                <c:pt idx="36" formatCode="0%">
                  <c:v>0.14562261078862071</c:v>
                </c:pt>
                <c:pt idx="37" formatCode="0%">
                  <c:v>0.11046721058045805</c:v>
                </c:pt>
                <c:pt idx="38" formatCode="0%">
                  <c:v>0.10673704106866877</c:v>
                </c:pt>
                <c:pt idx="39" formatCode="0%">
                  <c:v>0.12163236857463344</c:v>
                </c:pt>
                <c:pt idx="40" formatCode="0%">
                  <c:v>0.12471353538445862</c:v>
                </c:pt>
                <c:pt idx="41" formatCode="0%">
                  <c:v>0.15608422843278125</c:v>
                </c:pt>
                <c:pt idx="42" formatCode="0%">
                  <c:v>0.16880414125631527</c:v>
                </c:pt>
                <c:pt idx="43" formatCode="0%">
                  <c:v>0.15608951022688555</c:v>
                </c:pt>
                <c:pt idx="44" formatCode="0%">
                  <c:v>0.17047049198975706</c:v>
                </c:pt>
                <c:pt idx="45" formatCode="0%">
                  <c:v>0.15586509715530239</c:v>
                </c:pt>
                <c:pt idx="46" formatCode="0%">
                  <c:v>0.13207850343678773</c:v>
                </c:pt>
                <c:pt idx="47" formatCode="0%">
                  <c:v>9.5868945821953044E-2</c:v>
                </c:pt>
                <c:pt idx="48" formatCode="0%">
                  <c:v>-7.6349295946975815E-3</c:v>
                </c:pt>
                <c:pt idx="49" formatCode="0%">
                  <c:v>-7.1272166672755044E-2</c:v>
                </c:pt>
                <c:pt idx="50" formatCode="0%">
                  <c:v>-9.8517696708466218E-2</c:v>
                </c:pt>
                <c:pt idx="51" formatCode="0%">
                  <c:v>-0.1158606499159498</c:v>
                </c:pt>
                <c:pt idx="52" formatCode="0%">
                  <c:v>-0.16183900665097917</c:v>
                </c:pt>
                <c:pt idx="53" formatCode="0%">
                  <c:v>-0.27893093909648992</c:v>
                </c:pt>
                <c:pt idx="54" formatCode="0%">
                  <c:v>-0.33934121658821714</c:v>
                </c:pt>
                <c:pt idx="55" formatCode="0%">
                  <c:v>-0.33647090005731606</c:v>
                </c:pt>
                <c:pt idx="56" formatCode="0%">
                  <c:v>-0.18868797731466236</c:v>
                </c:pt>
                <c:pt idx="57" formatCode="0%">
                  <c:v>5.1983134412164844E-2</c:v>
                </c:pt>
                <c:pt idx="58" formatCode="0%">
                  <c:v>0.12683215404083703</c:v>
                </c:pt>
                <c:pt idx="59" formatCode="0%">
                  <c:v>0.16255416136550749</c:v>
                </c:pt>
                <c:pt idx="60" formatCode="0%">
                  <c:v>9.9223237038348566E-2</c:v>
                </c:pt>
                <c:pt idx="61" formatCode="0%">
                  <c:v>1.7484838731090413E-2</c:v>
                </c:pt>
                <c:pt idx="62" formatCode="0%">
                  <c:v>3.7899961447531716E-2</c:v>
                </c:pt>
                <c:pt idx="63" formatCode="0%">
                  <c:v>4.8944744184261868E-2</c:v>
                </c:pt>
                <c:pt idx="64" formatCode="0%">
                  <c:v>3.8705005609890986E-2</c:v>
                </c:pt>
                <c:pt idx="65" formatCode="0%">
                  <c:v>5.5866431592058952E-2</c:v>
                </c:pt>
                <c:pt idx="66" formatCode="0%">
                  <c:v>7.9692688852625926E-2</c:v>
                </c:pt>
                <c:pt idx="67" formatCode="0%">
                  <c:v>6.0503024496242341E-2</c:v>
                </c:pt>
                <c:pt idx="68" formatCode="0%">
                  <c:v>7.7965834905611597E-2</c:v>
                </c:pt>
                <c:pt idx="69" formatCode="0%">
                  <c:v>0.13247379189286468</c:v>
                </c:pt>
                <c:pt idx="70" formatCode="0%">
                  <c:v>0.15374112149163355</c:v>
                </c:pt>
                <c:pt idx="71" formatCode="0%">
                  <c:v>0.14123428029651408</c:v>
                </c:pt>
                <c:pt idx="72" formatCode="0%">
                  <c:v>8.8932484617447294E-2</c:v>
                </c:pt>
                <c:pt idx="73" formatCode="0%">
                  <c:v>6.4486480848795269E-2</c:v>
                </c:pt>
                <c:pt idx="74" formatCode="0%">
                  <c:v>6.4970855418624796E-2</c:v>
                </c:pt>
                <c:pt idx="75" formatCode="0%">
                  <c:v>8.8813954933002037E-2</c:v>
                </c:pt>
                <c:pt idx="76" formatCode="0%">
                  <c:v>0.14334228091865819</c:v>
                </c:pt>
                <c:pt idx="77" formatCode="0%">
                  <c:v>0.13537261116717514</c:v>
                </c:pt>
                <c:pt idx="78" formatCode="0%">
                  <c:v>0.10114260669787134</c:v>
                </c:pt>
                <c:pt idx="79" formatCode="0%">
                  <c:v>4.9962283987765144E-2</c:v>
                </c:pt>
                <c:pt idx="80" formatCode="0%">
                  <c:v>-1.3292963713533501E-2</c:v>
                </c:pt>
                <c:pt idx="81" formatCode="0%">
                  <c:v>-1.405063740030954E-2</c:v>
                </c:pt>
                <c:pt idx="82" formatCode="0%">
                  <c:v>1.7769806210234051E-2</c:v>
                </c:pt>
                <c:pt idx="83" formatCode="0%">
                  <c:v>3.8694987367801748E-2</c:v>
                </c:pt>
                <c:pt idx="84" formatCode="0%">
                  <c:v>5.5503900070054568E-2</c:v>
                </c:pt>
                <c:pt idx="85" formatCode="0%">
                  <c:v>6.5382960936766432E-2</c:v>
                </c:pt>
                <c:pt idx="86" formatCode="0%">
                  <c:v>4.5552955158980613E-2</c:v>
                </c:pt>
                <c:pt idx="87" formatCode="0%">
                  <c:v>4.7366724540874872E-2</c:v>
                </c:pt>
                <c:pt idx="88" formatCode="0%">
                  <c:v>5.582785615701491E-2</c:v>
                </c:pt>
                <c:pt idx="89" formatCode="0%">
                  <c:v>2.2190353219127212E-2</c:v>
                </c:pt>
                <c:pt idx="90" formatCode="0%">
                  <c:v>1.7207060327767643E-2</c:v>
                </c:pt>
                <c:pt idx="91" formatCode="0%">
                  <c:v>2.6812500919872084E-2</c:v>
                </c:pt>
                <c:pt idx="92" formatCode="0%">
                  <c:v>5.2370697115485365E-2</c:v>
                </c:pt>
                <c:pt idx="93" formatCode="0%">
                  <c:v>8.1153623066248182E-2</c:v>
                </c:pt>
                <c:pt idx="94" formatCode="0%">
                  <c:v>7.3861539249834962E-2</c:v>
                </c:pt>
                <c:pt idx="95" formatCode="0%">
                  <c:v>7.1494194740449712E-2</c:v>
                </c:pt>
                <c:pt idx="96" formatCode="0%">
                  <c:v>3.7307468213410022E-2</c:v>
                </c:pt>
                <c:pt idx="97" formatCode="0%">
                  <c:v>-3.2956567499391243E-2</c:v>
                </c:pt>
                <c:pt idx="98" formatCode="0%">
                  <c:v>-4.4492117830211564E-2</c:v>
                </c:pt>
                <c:pt idx="99" formatCode="0%">
                  <c:v>-2.4565989379410458E-2</c:v>
                </c:pt>
                <c:pt idx="100" formatCode="0%">
                  <c:v>-2.6390920375125471E-2</c:v>
                </c:pt>
                <c:pt idx="101" formatCode="0%">
                  <c:v>4.3995166595741431E-2</c:v>
                </c:pt>
                <c:pt idx="102" formatCode="0%">
                  <c:v>0.13138984761322181</c:v>
                </c:pt>
                <c:pt idx="103" formatCode="0%">
                  <c:v>0.13213397645857605</c:v>
                </c:pt>
                <c:pt idx="104" formatCode="0%">
                  <c:v>9.7516926649544589E-2</c:v>
                </c:pt>
                <c:pt idx="105" formatCode="0%">
                  <c:v>1.8772325069104534E-2</c:v>
                </c:pt>
                <c:pt idx="106" formatCode="0%">
                  <c:v>-9.4936753478360392E-2</c:v>
                </c:pt>
                <c:pt idx="107" formatCode="0%">
                  <c:v>-0.15416573405476108</c:v>
                </c:pt>
                <c:pt idx="108" formatCode="0%">
                  <c:v>-0.14796399154237527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PropertyType!$AH$6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PropertyType!$AH$7:$AH$115</c:f>
              <c:numCache>
                <c:formatCode>General</c:formatCode>
                <c:ptCount val="109"/>
                <c:pt idx="4" formatCode="0%">
                  <c:v>5.8682609043136269E-2</c:v>
                </c:pt>
                <c:pt idx="5" formatCode="0%">
                  <c:v>6.2610529783232449E-2</c:v>
                </c:pt>
                <c:pt idx="6" formatCode="0%">
                  <c:v>6.7639067914428086E-2</c:v>
                </c:pt>
                <c:pt idx="7" formatCode="0%">
                  <c:v>9.0287976274980419E-2</c:v>
                </c:pt>
                <c:pt idx="8" formatCode="0%">
                  <c:v>0.10946608347521036</c:v>
                </c:pt>
                <c:pt idx="9" formatCode="0%">
                  <c:v>0.11997015246245701</c:v>
                </c:pt>
                <c:pt idx="10" formatCode="0%">
                  <c:v>9.9343445265084984E-2</c:v>
                </c:pt>
                <c:pt idx="11" formatCode="0%">
                  <c:v>4.3370114103497004E-2</c:v>
                </c:pt>
                <c:pt idx="12" formatCode="0%">
                  <c:v>3.3610635138112244E-2</c:v>
                </c:pt>
                <c:pt idx="13" formatCode="0%">
                  <c:v>6.9653086528376429E-2</c:v>
                </c:pt>
                <c:pt idx="14" formatCode="0%">
                  <c:v>9.4676990442258191E-2</c:v>
                </c:pt>
                <c:pt idx="15" formatCode="0%">
                  <c:v>0.10809792836918519</c:v>
                </c:pt>
                <c:pt idx="16" formatCode="0%">
                  <c:v>8.5024406165551847E-2</c:v>
                </c:pt>
                <c:pt idx="17" formatCode="0%">
                  <c:v>7.3844635990757412E-2</c:v>
                </c:pt>
                <c:pt idx="18" formatCode="0%">
                  <c:v>0.10042300239866497</c:v>
                </c:pt>
                <c:pt idx="19" formatCode="0%">
                  <c:v>0.10161138035485884</c:v>
                </c:pt>
                <c:pt idx="20" formatCode="0%">
                  <c:v>9.1808157682722324E-2</c:v>
                </c:pt>
                <c:pt idx="21" formatCode="0%">
                  <c:v>7.1977118609846569E-2</c:v>
                </c:pt>
                <c:pt idx="22" formatCode="0%">
                  <c:v>3.2831664255797977E-2</c:v>
                </c:pt>
                <c:pt idx="23" formatCode="0%">
                  <c:v>6.2835563723699916E-3</c:v>
                </c:pt>
                <c:pt idx="24" formatCode="0%">
                  <c:v>-2.2359871106576445E-3</c:v>
                </c:pt>
                <c:pt idx="25" formatCode="0%">
                  <c:v>-1.4958014510511708E-2</c:v>
                </c:pt>
                <c:pt idx="26" formatCode="0%">
                  <c:v>-2.0098582163704193E-2</c:v>
                </c:pt>
                <c:pt idx="27" formatCode="0%">
                  <c:v>1.6514105854672945E-2</c:v>
                </c:pt>
                <c:pt idx="28" formatCode="0%">
                  <c:v>6.3500394247116398E-2</c:v>
                </c:pt>
                <c:pt idx="29" formatCode="0%">
                  <c:v>8.8058499425268222E-2</c:v>
                </c:pt>
                <c:pt idx="30" formatCode="0%">
                  <c:v>9.5566779424737458E-2</c:v>
                </c:pt>
                <c:pt idx="31" formatCode="0%">
                  <c:v>8.6063517051302663E-2</c:v>
                </c:pt>
                <c:pt idx="32" formatCode="0%">
                  <c:v>8.181984958525601E-2</c:v>
                </c:pt>
                <c:pt idx="33" formatCode="0%">
                  <c:v>9.4463010275911641E-2</c:v>
                </c:pt>
                <c:pt idx="34" formatCode="0%">
                  <c:v>0.117611895839143</c:v>
                </c:pt>
                <c:pt idx="35" formatCode="0%">
                  <c:v>0.12967040323269163</c:v>
                </c:pt>
                <c:pt idx="36" formatCode="0%">
                  <c:v>0.13727618039671152</c:v>
                </c:pt>
                <c:pt idx="37" formatCode="0%">
                  <c:v>0.14264467701631278</c:v>
                </c:pt>
                <c:pt idx="38" formatCode="0%">
                  <c:v>0.1322605947124349</c:v>
                </c:pt>
                <c:pt idx="39" formatCode="0%">
                  <c:v>0.14224485050307911</c:v>
                </c:pt>
                <c:pt idx="40" formatCode="0%">
                  <c:v>0.15318297793325453</c:v>
                </c:pt>
                <c:pt idx="41" formatCode="0%">
                  <c:v>0.13880900992957845</c:v>
                </c:pt>
                <c:pt idx="42" formatCode="0%">
                  <c:v>0.12587037504871779</c:v>
                </c:pt>
                <c:pt idx="43" formatCode="0%">
                  <c:v>0.10572987219555041</c:v>
                </c:pt>
                <c:pt idx="44" formatCode="0%">
                  <c:v>9.5667563376610198E-2</c:v>
                </c:pt>
                <c:pt idx="45" formatCode="0%">
                  <c:v>0.10572055508448353</c:v>
                </c:pt>
                <c:pt idx="46" formatCode="0%">
                  <c:v>8.9096286198484753E-2</c:v>
                </c:pt>
                <c:pt idx="47" formatCode="0%">
                  <c:v>5.7031170456441682E-2</c:v>
                </c:pt>
                <c:pt idx="48" formatCode="0%">
                  <c:v>2.6827383664554727E-2</c:v>
                </c:pt>
                <c:pt idx="49" formatCode="0%">
                  <c:v>-1.5713373972025435E-2</c:v>
                </c:pt>
                <c:pt idx="50" formatCode="0%">
                  <c:v>-4.2674504089672105E-2</c:v>
                </c:pt>
                <c:pt idx="51" formatCode="0%">
                  <c:v>-4.9934788590499046E-2</c:v>
                </c:pt>
                <c:pt idx="52" formatCode="0%">
                  <c:v>-0.11088451502602215</c:v>
                </c:pt>
                <c:pt idx="53" formatCode="0%">
                  <c:v>-0.19740832110654494</c:v>
                </c:pt>
                <c:pt idx="54" formatCode="0%">
                  <c:v>-0.22762954253713963</c:v>
                </c:pt>
                <c:pt idx="55" formatCode="0%">
                  <c:v>-0.22713883254265477</c:v>
                </c:pt>
                <c:pt idx="56" formatCode="0%">
                  <c:v>-0.19831796045873884</c:v>
                </c:pt>
                <c:pt idx="57" formatCode="0%">
                  <c:v>-0.11086854320384842</c:v>
                </c:pt>
                <c:pt idx="58" formatCode="0%">
                  <c:v>-4.3610352419960696E-2</c:v>
                </c:pt>
                <c:pt idx="59" formatCode="0%">
                  <c:v>-2.9958364923570069E-2</c:v>
                </c:pt>
                <c:pt idx="60" formatCode="0%">
                  <c:v>1.4560181822351748E-3</c:v>
                </c:pt>
                <c:pt idx="61" formatCode="0%">
                  <c:v>2.4151679146595884E-2</c:v>
                </c:pt>
                <c:pt idx="62" formatCode="0%">
                  <c:v>3.7593797034495724E-2</c:v>
                </c:pt>
                <c:pt idx="63" formatCode="0%">
                  <c:v>4.4106795261770637E-2</c:v>
                </c:pt>
                <c:pt idx="64" formatCode="0%">
                  <c:v>4.0813901143687659E-2</c:v>
                </c:pt>
                <c:pt idx="65" formatCode="0%">
                  <c:v>5.33514190706601E-2</c:v>
                </c:pt>
                <c:pt idx="66" formatCode="0%">
                  <c:v>4.2536221661112039E-2</c:v>
                </c:pt>
                <c:pt idx="67" formatCode="0%">
                  <c:v>3.1617820517602091E-2</c:v>
                </c:pt>
                <c:pt idx="68" formatCode="0%">
                  <c:v>4.4246488293491648E-2</c:v>
                </c:pt>
                <c:pt idx="69" formatCode="0%">
                  <c:v>4.2251108664089765E-2</c:v>
                </c:pt>
                <c:pt idx="70" formatCode="0%">
                  <c:v>5.2749433071240137E-2</c:v>
                </c:pt>
                <c:pt idx="71" formatCode="0%">
                  <c:v>9.6088630001857078E-2</c:v>
                </c:pt>
                <c:pt idx="72" formatCode="0%">
                  <c:v>0.12361872851822975</c:v>
                </c:pt>
                <c:pt idx="73" formatCode="0%">
                  <c:v>0.11790045840632124</c:v>
                </c:pt>
                <c:pt idx="74" formatCode="0%">
                  <c:v>0.11446988238187239</c:v>
                </c:pt>
                <c:pt idx="75" formatCode="0%">
                  <c:v>0.11617805476152121</c:v>
                </c:pt>
                <c:pt idx="76" formatCode="0%">
                  <c:v>0.10300082385069675</c:v>
                </c:pt>
                <c:pt idx="77" formatCode="0%">
                  <c:v>0.10295024255425256</c:v>
                </c:pt>
                <c:pt idx="78" formatCode="0%">
                  <c:v>9.2169056634347157E-2</c:v>
                </c:pt>
                <c:pt idx="79" formatCode="0%">
                  <c:v>6.622974838994411E-2</c:v>
                </c:pt>
                <c:pt idx="80" formatCode="0%">
                  <c:v>6.8751351516478598E-2</c:v>
                </c:pt>
                <c:pt idx="81" formatCode="0%">
                  <c:v>7.5736749918969837E-2</c:v>
                </c:pt>
                <c:pt idx="82" formatCode="0%">
                  <c:v>7.862965815356171E-2</c:v>
                </c:pt>
                <c:pt idx="83" formatCode="0%">
                  <c:v>8.5772788020646029E-2</c:v>
                </c:pt>
                <c:pt idx="84" formatCode="0%">
                  <c:v>9.1733170117370477E-2</c:v>
                </c:pt>
                <c:pt idx="85" formatCode="0%">
                  <c:v>9.5390239063726234E-2</c:v>
                </c:pt>
                <c:pt idx="86" formatCode="0%">
                  <c:v>0.10031637309962238</c:v>
                </c:pt>
                <c:pt idx="87" formatCode="0%">
                  <c:v>0.11021968545160932</c:v>
                </c:pt>
                <c:pt idx="88" formatCode="0%">
                  <c:v>0.11696016168147327</c:v>
                </c:pt>
                <c:pt idx="89" formatCode="0%">
                  <c:v>0.11662691282343318</c:v>
                </c:pt>
                <c:pt idx="90" formatCode="0%">
                  <c:v>0.10653595694467355</c:v>
                </c:pt>
                <c:pt idx="91" formatCode="0%">
                  <c:v>8.074704712942693E-2</c:v>
                </c:pt>
                <c:pt idx="92" formatCode="0%">
                  <c:v>6.275520293820569E-2</c:v>
                </c:pt>
                <c:pt idx="93" formatCode="0%">
                  <c:v>6.9708683691600104E-2</c:v>
                </c:pt>
                <c:pt idx="94" formatCode="0%">
                  <c:v>8.1203941244620381E-2</c:v>
                </c:pt>
                <c:pt idx="95" formatCode="0%">
                  <c:v>0.10620256217566815</c:v>
                </c:pt>
                <c:pt idx="96" formatCode="0%">
                  <c:v>0.11488429517365839</c:v>
                </c:pt>
                <c:pt idx="97" formatCode="0%">
                  <c:v>0.105104522477381</c:v>
                </c:pt>
                <c:pt idx="98" formatCode="0%">
                  <c:v>0.13367370369874632</c:v>
                </c:pt>
                <c:pt idx="99" formatCode="0%">
                  <c:v>0.15299086751264435</c:v>
                </c:pt>
                <c:pt idx="100" formatCode="0%">
                  <c:v>0.14568286066859426</c:v>
                </c:pt>
                <c:pt idx="101" formatCode="0%">
                  <c:v>0.17427621951650107</c:v>
                </c:pt>
                <c:pt idx="102" formatCode="0%">
                  <c:v>0.22900098158935411</c:v>
                </c:pt>
                <c:pt idx="103" formatCode="0%">
                  <c:v>0.24935874860751883</c:v>
                </c:pt>
                <c:pt idx="104" formatCode="0%">
                  <c:v>0.29744319256108409</c:v>
                </c:pt>
                <c:pt idx="105" formatCode="0%">
                  <c:v>0.34125765749865966</c:v>
                </c:pt>
                <c:pt idx="106" formatCode="0%">
                  <c:v>0.25310392774274937</c:v>
                </c:pt>
                <c:pt idx="107" formatCode="0%">
                  <c:v>0.16681758263705926</c:v>
                </c:pt>
                <c:pt idx="108" formatCode="0%">
                  <c:v>7.3719349265490175E-2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PropertyType!$AI$6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PropertyType!$AI$7:$AI$115</c:f>
              <c:numCache>
                <c:formatCode>General</c:formatCode>
                <c:ptCount val="109"/>
                <c:pt idx="4" formatCode="0%">
                  <c:v>5.4636282455615692E-3</c:v>
                </c:pt>
                <c:pt idx="5" formatCode="0%">
                  <c:v>0.14190592713726868</c:v>
                </c:pt>
                <c:pt idx="6" formatCode="0%">
                  <c:v>0.25351866662571743</c:v>
                </c:pt>
                <c:pt idx="7" formatCode="0%">
                  <c:v>0.19870981394280518</c:v>
                </c:pt>
                <c:pt idx="8" formatCode="0%">
                  <c:v>6.6758890135075299E-2</c:v>
                </c:pt>
                <c:pt idx="9" formatCode="0%">
                  <c:v>5.2752656466435566E-2</c:v>
                </c:pt>
                <c:pt idx="10" formatCode="0%">
                  <c:v>7.1755726283044385E-2</c:v>
                </c:pt>
                <c:pt idx="11" formatCode="0%">
                  <c:v>8.995731277868102E-2</c:v>
                </c:pt>
                <c:pt idx="12" formatCode="0%">
                  <c:v>0.10970742714775272</c:v>
                </c:pt>
                <c:pt idx="13" formatCode="0%">
                  <c:v>6.1211899686870241E-2</c:v>
                </c:pt>
                <c:pt idx="14" formatCode="0%">
                  <c:v>2.6858573920543583E-2</c:v>
                </c:pt>
                <c:pt idx="15" formatCode="0%">
                  <c:v>2.4298208240016272E-2</c:v>
                </c:pt>
                <c:pt idx="16" formatCode="0%">
                  <c:v>1.0280244737255639E-2</c:v>
                </c:pt>
                <c:pt idx="17" formatCode="0%">
                  <c:v>2.0712719230721266E-2</c:v>
                </c:pt>
                <c:pt idx="18" formatCode="0%">
                  <c:v>4.8146497774650188E-2</c:v>
                </c:pt>
                <c:pt idx="19" formatCode="0%">
                  <c:v>5.8582495366264586E-2</c:v>
                </c:pt>
                <c:pt idx="20" formatCode="0%">
                  <c:v>6.1197771204380969E-2</c:v>
                </c:pt>
                <c:pt idx="21" formatCode="0%">
                  <c:v>7.4834979965712645E-2</c:v>
                </c:pt>
                <c:pt idx="22" formatCode="0%">
                  <c:v>6.3767675236581667E-2</c:v>
                </c:pt>
                <c:pt idx="23" formatCode="0%">
                  <c:v>3.1492404010520003E-2</c:v>
                </c:pt>
                <c:pt idx="24" formatCode="0%">
                  <c:v>3.1233335432885312E-2</c:v>
                </c:pt>
                <c:pt idx="25" formatCode="0%">
                  <c:v>3.0475074178894834E-2</c:v>
                </c:pt>
                <c:pt idx="26" formatCode="0%">
                  <c:v>5.0519749491382937E-2</c:v>
                </c:pt>
                <c:pt idx="27" formatCode="0%">
                  <c:v>0.10560992355335763</c:v>
                </c:pt>
                <c:pt idx="28" formatCode="0%">
                  <c:v>0.13032189545375061</c:v>
                </c:pt>
                <c:pt idx="29" formatCode="0%">
                  <c:v>0.14983896868721991</c:v>
                </c:pt>
                <c:pt idx="30" formatCode="0%">
                  <c:v>0.14513387781063036</c:v>
                </c:pt>
                <c:pt idx="31" formatCode="0%">
                  <c:v>0.11912549648301352</c:v>
                </c:pt>
                <c:pt idx="32" formatCode="0%">
                  <c:v>0.14063300529194955</c:v>
                </c:pt>
                <c:pt idx="33" formatCode="0%">
                  <c:v>0.16600852981869507</c:v>
                </c:pt>
                <c:pt idx="34" formatCode="0%">
                  <c:v>0.17992623988875756</c:v>
                </c:pt>
                <c:pt idx="35" formatCode="0%">
                  <c:v>0.17992613201475272</c:v>
                </c:pt>
                <c:pt idx="36" formatCode="0%">
                  <c:v>0.15227382231776043</c:v>
                </c:pt>
                <c:pt idx="37" formatCode="0%">
                  <c:v>0.14599236640636359</c:v>
                </c:pt>
                <c:pt idx="38" formatCode="0%">
                  <c:v>0.14231679467337921</c:v>
                </c:pt>
                <c:pt idx="39" formatCode="0%">
                  <c:v>0.13604528573863717</c:v>
                </c:pt>
                <c:pt idx="40" formatCode="0%">
                  <c:v>0.12292911138929496</c:v>
                </c:pt>
                <c:pt idx="41" formatCode="0%">
                  <c:v>7.3422093920833431E-2</c:v>
                </c:pt>
                <c:pt idx="42" formatCode="0%">
                  <c:v>3.8349552874073822E-2</c:v>
                </c:pt>
                <c:pt idx="43" formatCode="0%">
                  <c:v>3.1796296040561334E-2</c:v>
                </c:pt>
                <c:pt idx="44" formatCode="0%">
                  <c:v>3.2991365161426867E-2</c:v>
                </c:pt>
                <c:pt idx="45" formatCode="0%">
                  <c:v>4.7508315663427503E-2</c:v>
                </c:pt>
                <c:pt idx="46" formatCode="0%">
                  <c:v>6.3574418497418073E-2</c:v>
                </c:pt>
                <c:pt idx="47" formatCode="0%">
                  <c:v>4.8443333630994179E-2</c:v>
                </c:pt>
                <c:pt idx="48" formatCode="0%">
                  <c:v>9.9008924915826579E-3</c:v>
                </c:pt>
                <c:pt idx="49" formatCode="0%">
                  <c:v>-2.8584727788823261E-2</c:v>
                </c:pt>
                <c:pt idx="50" formatCode="0%">
                  <c:v>-9.3971365281144581E-2</c:v>
                </c:pt>
                <c:pt idx="51" formatCode="0%">
                  <c:v>-0.15117629737436744</c:v>
                </c:pt>
                <c:pt idx="52" formatCode="0%">
                  <c:v>-0.18134694456249123</c:v>
                </c:pt>
                <c:pt idx="53" formatCode="0%">
                  <c:v>-0.21531760122448362</c:v>
                </c:pt>
                <c:pt idx="54" formatCode="0%">
                  <c:v>-0.21693265747896062</c:v>
                </c:pt>
                <c:pt idx="55" formatCode="0%">
                  <c:v>-0.17967349710986336</c:v>
                </c:pt>
                <c:pt idx="56" formatCode="0%">
                  <c:v>-0.12044729508862118</c:v>
                </c:pt>
                <c:pt idx="57" formatCode="0%">
                  <c:v>-6.2191060396042275E-2</c:v>
                </c:pt>
                <c:pt idx="58" formatCode="0%">
                  <c:v>-2.6782723093519811E-2</c:v>
                </c:pt>
                <c:pt idx="59" formatCode="0%">
                  <c:v>7.0618064218015419E-3</c:v>
                </c:pt>
                <c:pt idx="60" formatCode="0%">
                  <c:v>2.7773288754050718E-2</c:v>
                </c:pt>
                <c:pt idx="61" formatCode="0%">
                  <c:v>4.0060758637984861E-2</c:v>
                </c:pt>
                <c:pt idx="62" formatCode="0%">
                  <c:v>5.6819361955984915E-2</c:v>
                </c:pt>
                <c:pt idx="63" formatCode="0%">
                  <c:v>6.0514250802902625E-2</c:v>
                </c:pt>
                <c:pt idx="64" formatCode="0%">
                  <c:v>5.0456686715716348E-2</c:v>
                </c:pt>
                <c:pt idx="65" formatCode="0%">
                  <c:v>4.4381902842993259E-2</c:v>
                </c:pt>
                <c:pt idx="66" formatCode="0%">
                  <c:v>5.0445586432690259E-2</c:v>
                </c:pt>
                <c:pt idx="67" formatCode="0%">
                  <c:v>3.6535498432763713E-2</c:v>
                </c:pt>
                <c:pt idx="68" formatCode="0%">
                  <c:v>3.6358538216701541E-2</c:v>
                </c:pt>
                <c:pt idx="69" formatCode="0%">
                  <c:v>7.5018709069654577E-2</c:v>
                </c:pt>
                <c:pt idx="70" formatCode="0%">
                  <c:v>8.6112477583715208E-2</c:v>
                </c:pt>
                <c:pt idx="71" formatCode="0%">
                  <c:v>9.8750965358435749E-2</c:v>
                </c:pt>
                <c:pt idx="72" formatCode="0%">
                  <c:v>0.10166843156906613</c:v>
                </c:pt>
                <c:pt idx="73" formatCode="0%">
                  <c:v>6.2377081235387655E-2</c:v>
                </c:pt>
                <c:pt idx="74" formatCode="0%">
                  <c:v>5.4206999642172793E-2</c:v>
                </c:pt>
                <c:pt idx="75" formatCode="0%">
                  <c:v>7.3246663698183667E-2</c:v>
                </c:pt>
                <c:pt idx="76" formatCode="0%">
                  <c:v>8.9223039557084327E-2</c:v>
                </c:pt>
                <c:pt idx="77" formatCode="0%">
                  <c:v>9.659508469433864E-2</c:v>
                </c:pt>
                <c:pt idx="78" formatCode="0%">
                  <c:v>8.9960875435841192E-2</c:v>
                </c:pt>
                <c:pt idx="79" formatCode="0%">
                  <c:v>6.4912098100184501E-2</c:v>
                </c:pt>
                <c:pt idx="80" formatCode="0%">
                  <c:v>3.0194298562893129E-2</c:v>
                </c:pt>
                <c:pt idx="81" formatCode="0%">
                  <c:v>2.1009326412152252E-2</c:v>
                </c:pt>
                <c:pt idx="82" formatCode="0%">
                  <c:v>3.5260767988069874E-2</c:v>
                </c:pt>
                <c:pt idx="83" formatCode="0%">
                  <c:v>5.5611931474164544E-2</c:v>
                </c:pt>
                <c:pt idx="84" formatCode="0%">
                  <c:v>5.714782344614644E-2</c:v>
                </c:pt>
                <c:pt idx="85" formatCode="0%">
                  <c:v>3.897133736923486E-2</c:v>
                </c:pt>
                <c:pt idx="86" formatCode="0%">
                  <c:v>1.7069172852561376E-2</c:v>
                </c:pt>
                <c:pt idx="87" formatCode="0%">
                  <c:v>-6.0308826252519765E-5</c:v>
                </c:pt>
                <c:pt idx="88" formatCode="0%">
                  <c:v>1.0999101604892703E-2</c:v>
                </c:pt>
                <c:pt idx="89" formatCode="0%">
                  <c:v>2.2883643708166979E-2</c:v>
                </c:pt>
                <c:pt idx="90" formatCode="0%">
                  <c:v>6.1587527297950473E-3</c:v>
                </c:pt>
                <c:pt idx="91" formatCode="0%">
                  <c:v>-1.62517384989459E-2</c:v>
                </c:pt>
                <c:pt idx="92" formatCode="0%">
                  <c:v>-2.0770244810830896E-2</c:v>
                </c:pt>
                <c:pt idx="93" formatCode="0%">
                  <c:v>-9.4877723499947608E-3</c:v>
                </c:pt>
                <c:pt idx="94" formatCode="0%">
                  <c:v>1.1441962897729585E-2</c:v>
                </c:pt>
                <c:pt idx="95" formatCode="0%">
                  <c:v>2.9869608851885499E-2</c:v>
                </c:pt>
                <c:pt idx="96" formatCode="0%">
                  <c:v>2.3695862695825687E-2</c:v>
                </c:pt>
                <c:pt idx="97" formatCode="0%">
                  <c:v>3.6496290651237828E-3</c:v>
                </c:pt>
                <c:pt idx="98" formatCode="0%">
                  <c:v>4.3715037769729292E-3</c:v>
                </c:pt>
                <c:pt idx="99" formatCode="0%">
                  <c:v>1.3228017357059585E-2</c:v>
                </c:pt>
                <c:pt idx="100" formatCode="0%">
                  <c:v>3.6856122368444266E-2</c:v>
                </c:pt>
                <c:pt idx="101" formatCode="0%">
                  <c:v>9.6662114607371397E-2</c:v>
                </c:pt>
                <c:pt idx="102" formatCode="0%">
                  <c:v>0.12880398004606586</c:v>
                </c:pt>
                <c:pt idx="103" formatCode="0%">
                  <c:v>0.13527127627903246</c:v>
                </c:pt>
                <c:pt idx="104" formatCode="0%">
                  <c:v>0.12260427551524855</c:v>
                </c:pt>
                <c:pt idx="105" formatCode="0%">
                  <c:v>7.2028899965861592E-2</c:v>
                </c:pt>
                <c:pt idx="106" formatCode="0%">
                  <c:v>3.9446596049718563E-2</c:v>
                </c:pt>
                <c:pt idx="107" formatCode="0%">
                  <c:v>1.7748880464168337E-2</c:v>
                </c:pt>
                <c:pt idx="108" formatCode="0%">
                  <c:v>-1.9931075012699195E-2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PropertyType!$AJ$6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PropertyType!$P$7:$P$115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PropertyType!$AJ$7:$AJ$115</c:f>
              <c:numCache>
                <c:formatCode>General</c:formatCode>
                <c:ptCount val="109"/>
                <c:pt idx="4" formatCode="0%">
                  <c:v>4.1434301696883891E-2</c:v>
                </c:pt>
                <c:pt idx="5" formatCode="0%">
                  <c:v>9.2142121512666986E-2</c:v>
                </c:pt>
                <c:pt idx="6" formatCode="0%">
                  <c:v>0.10208000655915561</c:v>
                </c:pt>
                <c:pt idx="7" formatCode="0%">
                  <c:v>0.12894847274458643</c:v>
                </c:pt>
                <c:pt idx="8" formatCode="0%">
                  <c:v>0.13288454822935036</c:v>
                </c:pt>
                <c:pt idx="9" formatCode="0%">
                  <c:v>0.11041095461703287</c:v>
                </c:pt>
                <c:pt idx="10" formatCode="0%">
                  <c:v>0.10365154531002663</c:v>
                </c:pt>
                <c:pt idx="11" formatCode="0%">
                  <c:v>6.907409720366231E-2</c:v>
                </c:pt>
                <c:pt idx="12" formatCode="0%">
                  <c:v>3.0452764285624934E-2</c:v>
                </c:pt>
                <c:pt idx="13" formatCode="0%">
                  <c:v>6.3664327941665988E-2</c:v>
                </c:pt>
                <c:pt idx="14" formatCode="0%">
                  <c:v>0.1174909247954834</c:v>
                </c:pt>
                <c:pt idx="15" formatCode="0%">
                  <c:v>0.14358408632207054</c:v>
                </c:pt>
                <c:pt idx="16" formatCode="0%">
                  <c:v>0.153523139108801</c:v>
                </c:pt>
                <c:pt idx="17" formatCode="0%">
                  <c:v>0.11125174938507443</c:v>
                </c:pt>
                <c:pt idx="18" formatCode="0%">
                  <c:v>6.2284206771639594E-2</c:v>
                </c:pt>
                <c:pt idx="19" formatCode="0%">
                  <c:v>6.0246790176128551E-2</c:v>
                </c:pt>
                <c:pt idx="20" formatCode="0%">
                  <c:v>7.959235131974074E-2</c:v>
                </c:pt>
                <c:pt idx="21" formatCode="0%">
                  <c:v>9.1258641942537189E-2</c:v>
                </c:pt>
                <c:pt idx="22" formatCode="0%">
                  <c:v>7.4971552559333743E-2</c:v>
                </c:pt>
                <c:pt idx="23" formatCode="0%">
                  <c:v>6.4104819961249948E-2</c:v>
                </c:pt>
                <c:pt idx="24" formatCode="0%">
                  <c:v>7.4606172805131266E-2</c:v>
                </c:pt>
                <c:pt idx="25" formatCode="0%">
                  <c:v>7.1315459289305272E-2</c:v>
                </c:pt>
                <c:pt idx="26" formatCode="0%">
                  <c:v>6.9913954201510586E-2</c:v>
                </c:pt>
                <c:pt idx="27" formatCode="0%">
                  <c:v>8.4272176351193995E-2</c:v>
                </c:pt>
                <c:pt idx="28" formatCode="0%">
                  <c:v>8.6674845482145546E-2</c:v>
                </c:pt>
                <c:pt idx="29" formatCode="0%">
                  <c:v>9.2467121311459399E-2</c:v>
                </c:pt>
                <c:pt idx="30" formatCode="0%">
                  <c:v>9.7747241724423617E-2</c:v>
                </c:pt>
                <c:pt idx="31" formatCode="0%">
                  <c:v>7.4756837058700398E-2</c:v>
                </c:pt>
                <c:pt idx="32" formatCode="0%">
                  <c:v>5.7106744810769827E-2</c:v>
                </c:pt>
                <c:pt idx="33" formatCode="0%">
                  <c:v>7.6545713846876584E-2</c:v>
                </c:pt>
                <c:pt idx="34" formatCode="0%">
                  <c:v>0.11119852622278281</c:v>
                </c:pt>
                <c:pt idx="35" formatCode="0%">
                  <c:v>0.13654526753964236</c:v>
                </c:pt>
                <c:pt idx="36" formatCode="0%">
                  <c:v>0.1492533098951474</c:v>
                </c:pt>
                <c:pt idx="37" formatCode="0%">
                  <c:v>0.15561001235525573</c:v>
                </c:pt>
                <c:pt idx="38" formatCode="0%">
                  <c:v>0.17212012748960737</c:v>
                </c:pt>
                <c:pt idx="39" formatCode="0%">
                  <c:v>0.18194278024314148</c:v>
                </c:pt>
                <c:pt idx="40" formatCode="0%">
                  <c:v>0.15244629082668726</c:v>
                </c:pt>
                <c:pt idx="41" formatCode="0%">
                  <c:v>8.7372816190083746E-2</c:v>
                </c:pt>
                <c:pt idx="42" formatCode="0%">
                  <c:v>5.3261933672717143E-2</c:v>
                </c:pt>
                <c:pt idx="43" formatCode="0%">
                  <c:v>6.4264518123072101E-2</c:v>
                </c:pt>
                <c:pt idx="44" formatCode="0%">
                  <c:v>6.0545797767771248E-2</c:v>
                </c:pt>
                <c:pt idx="45" formatCode="0%">
                  <c:v>4.8321307838452787E-2</c:v>
                </c:pt>
                <c:pt idx="46" formatCode="0%">
                  <c:v>4.0754813023446967E-3</c:v>
                </c:pt>
                <c:pt idx="47" formatCode="0%">
                  <c:v>-5.8585459912288251E-2</c:v>
                </c:pt>
                <c:pt idx="48" formatCode="0%">
                  <c:v>-7.7875397943955482E-2</c:v>
                </c:pt>
                <c:pt idx="49" formatCode="0%">
                  <c:v>-7.5992947103676434E-2</c:v>
                </c:pt>
                <c:pt idx="50" formatCode="0%">
                  <c:v>-8.7177985501873168E-2</c:v>
                </c:pt>
                <c:pt idx="51" formatCode="0%">
                  <c:v>-0.12336354559250651</c:v>
                </c:pt>
                <c:pt idx="52" formatCode="0%">
                  <c:v>-0.16770408713959484</c:v>
                </c:pt>
                <c:pt idx="53" formatCode="0%">
                  <c:v>-0.20594458023494111</c:v>
                </c:pt>
                <c:pt idx="54" formatCode="0%">
                  <c:v>-0.21483939944428032</c:v>
                </c:pt>
                <c:pt idx="55" formatCode="0%">
                  <c:v>-0.18286897016351666</c:v>
                </c:pt>
                <c:pt idx="56" formatCode="0%">
                  <c:v>-0.11508369107075134</c:v>
                </c:pt>
                <c:pt idx="57" formatCode="0%">
                  <c:v>-3.2792778601872241E-3</c:v>
                </c:pt>
                <c:pt idx="58" formatCode="0%">
                  <c:v>0.11213214817941619</c:v>
                </c:pt>
                <c:pt idx="59" formatCode="0%">
                  <c:v>0.17213209868171053</c:v>
                </c:pt>
                <c:pt idx="60" formatCode="0%">
                  <c:v>0.17578342113188694</c:v>
                </c:pt>
                <c:pt idx="61" formatCode="0%">
                  <c:v>0.14006325184503376</c:v>
                </c:pt>
                <c:pt idx="62" formatCode="0%">
                  <c:v>0.10452038078932424</c:v>
                </c:pt>
                <c:pt idx="63" formatCode="0%">
                  <c:v>8.6173920652049318E-2</c:v>
                </c:pt>
                <c:pt idx="64" formatCode="0%">
                  <c:v>6.4976049684304149E-2</c:v>
                </c:pt>
                <c:pt idx="65" formatCode="0%">
                  <c:v>6.3539190660056422E-2</c:v>
                </c:pt>
                <c:pt idx="66" formatCode="0%">
                  <c:v>7.0728607132673815E-2</c:v>
                </c:pt>
                <c:pt idx="67" formatCode="0%">
                  <c:v>7.6684016535199184E-2</c:v>
                </c:pt>
                <c:pt idx="68" formatCode="0%">
                  <c:v>0.10670503721522162</c:v>
                </c:pt>
                <c:pt idx="69" formatCode="0%">
                  <c:v>0.10865902821202433</c:v>
                </c:pt>
                <c:pt idx="70" formatCode="0%">
                  <c:v>8.5822627775321347E-2</c:v>
                </c:pt>
                <c:pt idx="71" formatCode="0%">
                  <c:v>8.7877746062273276E-2</c:v>
                </c:pt>
                <c:pt idx="72" formatCode="0%">
                  <c:v>6.1800642256254923E-2</c:v>
                </c:pt>
                <c:pt idx="73" formatCode="0%">
                  <c:v>4.1081728224779512E-2</c:v>
                </c:pt>
                <c:pt idx="74" formatCode="0%">
                  <c:v>7.6204161655734293E-2</c:v>
                </c:pt>
                <c:pt idx="75" formatCode="0%">
                  <c:v>9.9194209212918327E-2</c:v>
                </c:pt>
                <c:pt idx="76" formatCode="0%">
                  <c:v>0.13421961844397212</c:v>
                </c:pt>
                <c:pt idx="77" formatCode="0%">
                  <c:v>0.1660273303596802</c:v>
                </c:pt>
                <c:pt idx="78" formatCode="0%">
                  <c:v>0.12057341791127274</c:v>
                </c:pt>
                <c:pt idx="79" formatCode="0%">
                  <c:v>8.5071718889111914E-2</c:v>
                </c:pt>
                <c:pt idx="80" formatCode="0%">
                  <c:v>8.503527611807149E-2</c:v>
                </c:pt>
                <c:pt idx="81" formatCode="0%">
                  <c:v>8.1239527895756058E-2</c:v>
                </c:pt>
                <c:pt idx="82" formatCode="0%">
                  <c:v>8.4203750034658409E-2</c:v>
                </c:pt>
                <c:pt idx="83" formatCode="0%">
                  <c:v>7.7628967517902936E-2</c:v>
                </c:pt>
                <c:pt idx="84" formatCode="0%">
                  <c:v>6.1440707782955961E-2</c:v>
                </c:pt>
                <c:pt idx="85" formatCode="0%">
                  <c:v>5.724853832316068E-2</c:v>
                </c:pt>
                <c:pt idx="86" formatCode="0%">
                  <c:v>6.0932302534504545E-2</c:v>
                </c:pt>
                <c:pt idx="87" formatCode="0%">
                  <c:v>7.3463139956950085E-2</c:v>
                </c:pt>
                <c:pt idx="88" formatCode="0%">
                  <c:v>8.5604962169233634E-2</c:v>
                </c:pt>
                <c:pt idx="89" formatCode="0%">
                  <c:v>8.5647453145070163E-2</c:v>
                </c:pt>
                <c:pt idx="90" formatCode="0%">
                  <c:v>7.8753801511232346E-2</c:v>
                </c:pt>
                <c:pt idx="91" formatCode="0%">
                  <c:v>6.4789321251660148E-2</c:v>
                </c:pt>
                <c:pt idx="92" formatCode="0%">
                  <c:v>6.3240170476156932E-2</c:v>
                </c:pt>
                <c:pt idx="93" formatCode="0%">
                  <c:v>6.8877563403215936E-2</c:v>
                </c:pt>
                <c:pt idx="94" formatCode="0%">
                  <c:v>7.1349068531700421E-2</c:v>
                </c:pt>
                <c:pt idx="95" formatCode="0%">
                  <c:v>8.4549878009093193E-2</c:v>
                </c:pt>
                <c:pt idx="96" formatCode="0%">
                  <c:v>8.0111605753954374E-2</c:v>
                </c:pt>
                <c:pt idx="97" formatCode="0%">
                  <c:v>7.8184586966267178E-2</c:v>
                </c:pt>
                <c:pt idx="98" formatCode="0%">
                  <c:v>9.1080992913068926E-2</c:v>
                </c:pt>
                <c:pt idx="99" formatCode="0%">
                  <c:v>8.8086817308062448E-2</c:v>
                </c:pt>
                <c:pt idx="100" formatCode="0%">
                  <c:v>0.11053238017433298</c:v>
                </c:pt>
                <c:pt idx="101" formatCode="0%">
                  <c:v>0.15592819614970477</c:v>
                </c:pt>
                <c:pt idx="102" formatCode="0%">
                  <c:v>0.20089841006724307</c:v>
                </c:pt>
                <c:pt idx="103" formatCode="0%">
                  <c:v>0.23911464285204564</c:v>
                </c:pt>
                <c:pt idx="104" formatCode="0%">
                  <c:v>0.24887861615662943</c:v>
                </c:pt>
                <c:pt idx="105" formatCode="0%">
                  <c:v>0.22477288870444045</c:v>
                </c:pt>
                <c:pt idx="106" formatCode="0%">
                  <c:v>0.12582074882741079</c:v>
                </c:pt>
                <c:pt idx="107" formatCode="0%">
                  <c:v>2.4801782231714364E-2</c:v>
                </c:pt>
                <c:pt idx="108" formatCode="0%">
                  <c:v>-3.9588617295212902E-2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4985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Regional!$O$7:$O$115</c:f>
              <c:numCache>
                <c:formatCode>0</c:formatCode>
                <c:ptCount val="109"/>
                <c:pt idx="0">
                  <c:v>66.475830523697695</c:v>
                </c:pt>
                <c:pt idx="1">
                  <c:v>66.8112939893186</c:v>
                </c:pt>
                <c:pt idx="2">
                  <c:v>69.991103760687096</c:v>
                </c:pt>
                <c:pt idx="3">
                  <c:v>72.1205235981231</c:v>
                </c:pt>
                <c:pt idx="4">
                  <c:v>71.492615395728194</c:v>
                </c:pt>
                <c:pt idx="5">
                  <c:v>71.847804508342094</c:v>
                </c:pt>
                <c:pt idx="6">
                  <c:v>72.282776215178998</c:v>
                </c:pt>
                <c:pt idx="7">
                  <c:v>73.102095000786804</c:v>
                </c:pt>
                <c:pt idx="8">
                  <c:v>75.162818348516495</c:v>
                </c:pt>
                <c:pt idx="9">
                  <c:v>77.538045826031805</c:v>
                </c:pt>
                <c:pt idx="10">
                  <c:v>77.661011653668595</c:v>
                </c:pt>
                <c:pt idx="11">
                  <c:v>77.648614792404899</c:v>
                </c:pt>
                <c:pt idx="12">
                  <c:v>82.462320722185595</c:v>
                </c:pt>
                <c:pt idx="13">
                  <c:v>90.852822148127999</c:v>
                </c:pt>
                <c:pt idx="14">
                  <c:v>94.231411242048097</c:v>
                </c:pt>
                <c:pt idx="15">
                  <c:v>92.511831160086402</c:v>
                </c:pt>
                <c:pt idx="16">
                  <c:v>93.886731321766902</c:v>
                </c:pt>
                <c:pt idx="17">
                  <c:v>98.619458014667103</c:v>
                </c:pt>
                <c:pt idx="18">
                  <c:v>101.10393386318</c:v>
                </c:pt>
                <c:pt idx="19">
                  <c:v>100</c:v>
                </c:pt>
                <c:pt idx="20">
                  <c:v>101.341534179123</c:v>
                </c:pt>
                <c:pt idx="21">
                  <c:v>106.75646660263401</c:v>
                </c:pt>
                <c:pt idx="22">
                  <c:v>109.445521733484</c:v>
                </c:pt>
                <c:pt idx="23">
                  <c:v>108.24650967549699</c:v>
                </c:pt>
                <c:pt idx="24">
                  <c:v>109.343243540865</c:v>
                </c:pt>
                <c:pt idx="25">
                  <c:v>114.001910231219</c:v>
                </c:pt>
                <c:pt idx="26">
                  <c:v>117.878590761845</c:v>
                </c:pt>
                <c:pt idx="27">
                  <c:v>118.16493464399301</c:v>
                </c:pt>
                <c:pt idx="28">
                  <c:v>119.40481422421701</c:v>
                </c:pt>
                <c:pt idx="29">
                  <c:v>122.669037379996</c:v>
                </c:pt>
                <c:pt idx="30">
                  <c:v>124.89817936858201</c:v>
                </c:pt>
                <c:pt idx="31">
                  <c:v>127.290683330566</c:v>
                </c:pt>
                <c:pt idx="32">
                  <c:v>131.50525689371301</c:v>
                </c:pt>
                <c:pt idx="33">
                  <c:v>134.37054656611801</c:v>
                </c:pt>
                <c:pt idx="34">
                  <c:v>134.837790577189</c:v>
                </c:pt>
                <c:pt idx="35">
                  <c:v>136.00094420811101</c:v>
                </c:pt>
                <c:pt idx="36">
                  <c:v>139.875561208932</c:v>
                </c:pt>
                <c:pt idx="37">
                  <c:v>144.93615604001101</c:v>
                </c:pt>
                <c:pt idx="38">
                  <c:v>147.36455043182099</c:v>
                </c:pt>
                <c:pt idx="39">
                  <c:v>147.502032513453</c:v>
                </c:pt>
                <c:pt idx="40">
                  <c:v>146.13602779592</c:v>
                </c:pt>
                <c:pt idx="41">
                  <c:v>142.73422714664099</c:v>
                </c:pt>
                <c:pt idx="42">
                  <c:v>142.87301334275401</c:v>
                </c:pt>
                <c:pt idx="43">
                  <c:v>145.50160528193101</c:v>
                </c:pt>
                <c:pt idx="44">
                  <c:v>144.35314034330099</c:v>
                </c:pt>
                <c:pt idx="45">
                  <c:v>140.61969816883001</c:v>
                </c:pt>
                <c:pt idx="46">
                  <c:v>137.992908693484</c:v>
                </c:pt>
                <c:pt idx="47">
                  <c:v>136.80095860207601</c:v>
                </c:pt>
                <c:pt idx="48">
                  <c:v>135.10830298510101</c:v>
                </c:pt>
                <c:pt idx="49">
                  <c:v>133.92195103181899</c:v>
                </c:pt>
                <c:pt idx="50">
                  <c:v>126.133428684571</c:v>
                </c:pt>
                <c:pt idx="51">
                  <c:v>115.057468141733</c:v>
                </c:pt>
                <c:pt idx="52">
                  <c:v>109.02841267553499</c:v>
                </c:pt>
                <c:pt idx="53">
                  <c:v>108.08393296425599</c:v>
                </c:pt>
                <c:pt idx="54">
                  <c:v>106.832318647899</c:v>
                </c:pt>
                <c:pt idx="55">
                  <c:v>101.89416361091899</c:v>
                </c:pt>
                <c:pt idx="56">
                  <c:v>97.927928599244098</c:v>
                </c:pt>
                <c:pt idx="57">
                  <c:v>95.774505227810906</c:v>
                </c:pt>
                <c:pt idx="58">
                  <c:v>93.123162355942497</c:v>
                </c:pt>
                <c:pt idx="59">
                  <c:v>90.119693215321604</c:v>
                </c:pt>
                <c:pt idx="60">
                  <c:v>89.899624637154204</c:v>
                </c:pt>
                <c:pt idx="61">
                  <c:v>92.362209991837105</c:v>
                </c:pt>
                <c:pt idx="62">
                  <c:v>93.5439319038544</c:v>
                </c:pt>
                <c:pt idx="63">
                  <c:v>92.3540993355533</c:v>
                </c:pt>
                <c:pt idx="64">
                  <c:v>89.684046025875801</c:v>
                </c:pt>
                <c:pt idx="65">
                  <c:v>87.119462582425101</c:v>
                </c:pt>
                <c:pt idx="66">
                  <c:v>90.630570514760606</c:v>
                </c:pt>
                <c:pt idx="67">
                  <c:v>95.018614608505899</c:v>
                </c:pt>
                <c:pt idx="68">
                  <c:v>94.827284316397296</c:v>
                </c:pt>
                <c:pt idx="69">
                  <c:v>96.321422240275595</c:v>
                </c:pt>
                <c:pt idx="70">
                  <c:v>99.365882748624998</c:v>
                </c:pt>
                <c:pt idx="71">
                  <c:v>100.53996355645</c:v>
                </c:pt>
                <c:pt idx="72">
                  <c:v>102.124326429687</c:v>
                </c:pt>
                <c:pt idx="73">
                  <c:v>106.68602398121701</c:v>
                </c:pt>
                <c:pt idx="74">
                  <c:v>110.301895261469</c:v>
                </c:pt>
                <c:pt idx="75">
                  <c:v>110.792521653427</c:v>
                </c:pt>
                <c:pt idx="76">
                  <c:v>112.159635179305</c:v>
                </c:pt>
                <c:pt idx="77">
                  <c:v>116.132062239744</c:v>
                </c:pt>
                <c:pt idx="78">
                  <c:v>117.361737682658</c:v>
                </c:pt>
                <c:pt idx="79">
                  <c:v>116.050854017009</c:v>
                </c:pt>
                <c:pt idx="80">
                  <c:v>118.113294202978</c:v>
                </c:pt>
                <c:pt idx="81">
                  <c:v>122.72200866005799</c:v>
                </c:pt>
                <c:pt idx="82">
                  <c:v>124.736572771385</c:v>
                </c:pt>
                <c:pt idx="83">
                  <c:v>125.72668194501701</c:v>
                </c:pt>
                <c:pt idx="84">
                  <c:v>134.03598930911599</c:v>
                </c:pt>
                <c:pt idx="85">
                  <c:v>147.657090099415</c:v>
                </c:pt>
                <c:pt idx="86">
                  <c:v>148.131002522264</c:v>
                </c:pt>
                <c:pt idx="87">
                  <c:v>140.68666674312601</c:v>
                </c:pt>
                <c:pt idx="88">
                  <c:v>141.06732346251701</c:v>
                </c:pt>
                <c:pt idx="89">
                  <c:v>145.668797047575</c:v>
                </c:pt>
                <c:pt idx="90">
                  <c:v>149.14753236062899</c:v>
                </c:pt>
                <c:pt idx="91">
                  <c:v>149.197766023871</c:v>
                </c:pt>
                <c:pt idx="92">
                  <c:v>149.38321634250701</c:v>
                </c:pt>
                <c:pt idx="93">
                  <c:v>151.63005856168101</c:v>
                </c:pt>
                <c:pt idx="94">
                  <c:v>152.930739826566</c:v>
                </c:pt>
                <c:pt idx="95">
                  <c:v>153.3158952142</c:v>
                </c:pt>
                <c:pt idx="96">
                  <c:v>153.49281770968699</c:v>
                </c:pt>
                <c:pt idx="97">
                  <c:v>151.72121138349499</c:v>
                </c:pt>
                <c:pt idx="98">
                  <c:v>155.555723394453</c:v>
                </c:pt>
                <c:pt idx="99">
                  <c:v>163.247679407249</c:v>
                </c:pt>
                <c:pt idx="100">
                  <c:v>169.65842898602699</c:v>
                </c:pt>
                <c:pt idx="101">
                  <c:v>178.48786767041699</c:v>
                </c:pt>
                <c:pt idx="102">
                  <c:v>184.573150251226</c:v>
                </c:pt>
                <c:pt idx="103">
                  <c:v>186.823456807441</c:v>
                </c:pt>
                <c:pt idx="104">
                  <c:v>191.715076108072</c:v>
                </c:pt>
                <c:pt idx="105">
                  <c:v>198.24569277046899</c:v>
                </c:pt>
                <c:pt idx="106">
                  <c:v>197.15397576889299</c:v>
                </c:pt>
                <c:pt idx="107">
                  <c:v>194.05201555766001</c:v>
                </c:pt>
                <c:pt idx="108">
                  <c:v>196.50079718946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28-426E-BB0A-E5FBD68AF150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Regional!$P$7:$P$115</c:f>
              <c:numCache>
                <c:formatCode>0</c:formatCode>
                <c:ptCount val="109"/>
                <c:pt idx="0">
                  <c:v>54.864472929899897</c:v>
                </c:pt>
                <c:pt idx="1">
                  <c:v>53.711200655104697</c:v>
                </c:pt>
                <c:pt idx="2">
                  <c:v>55.793050774161799</c:v>
                </c:pt>
                <c:pt idx="3">
                  <c:v>62.194828685799301</c:v>
                </c:pt>
                <c:pt idx="4">
                  <c:v>65.988876820570496</c:v>
                </c:pt>
                <c:pt idx="5">
                  <c:v>66.362166126294596</c:v>
                </c:pt>
                <c:pt idx="6">
                  <c:v>70.822067357437902</c:v>
                </c:pt>
                <c:pt idx="7">
                  <c:v>77.209881579580497</c:v>
                </c:pt>
                <c:pt idx="8">
                  <c:v>77.790011261025199</c:v>
                </c:pt>
                <c:pt idx="9">
                  <c:v>77.817154375817196</c:v>
                </c:pt>
                <c:pt idx="10">
                  <c:v>82.851818535801598</c:v>
                </c:pt>
                <c:pt idx="11">
                  <c:v>88.045270152631602</c:v>
                </c:pt>
                <c:pt idx="12">
                  <c:v>88.814423883712294</c:v>
                </c:pt>
                <c:pt idx="13">
                  <c:v>88.244428628461094</c:v>
                </c:pt>
                <c:pt idx="14">
                  <c:v>88.321502082594606</c:v>
                </c:pt>
                <c:pt idx="15">
                  <c:v>90.4160465321484</c:v>
                </c:pt>
                <c:pt idx="16">
                  <c:v>94.521310120815102</c:v>
                </c:pt>
                <c:pt idx="17">
                  <c:v>99.878058447137903</c:v>
                </c:pt>
                <c:pt idx="18">
                  <c:v>100.670889615882</c:v>
                </c:pt>
                <c:pt idx="19">
                  <c:v>100</c:v>
                </c:pt>
                <c:pt idx="20">
                  <c:v>103.339049017718</c:v>
                </c:pt>
                <c:pt idx="21">
                  <c:v>102.73342453649001</c:v>
                </c:pt>
                <c:pt idx="22">
                  <c:v>99.959942074997301</c:v>
                </c:pt>
                <c:pt idx="23">
                  <c:v>102.958952253232</c:v>
                </c:pt>
                <c:pt idx="24">
                  <c:v>109.208190687357</c:v>
                </c:pt>
                <c:pt idx="25">
                  <c:v>114.156622870455</c:v>
                </c:pt>
                <c:pt idx="26">
                  <c:v>116.35720315335099</c:v>
                </c:pt>
                <c:pt idx="27">
                  <c:v>117.946938823526</c:v>
                </c:pt>
                <c:pt idx="28">
                  <c:v>121.647524445033</c:v>
                </c:pt>
                <c:pt idx="29">
                  <c:v>126.974619022716</c:v>
                </c:pt>
                <c:pt idx="30">
                  <c:v>132.21468473064201</c:v>
                </c:pt>
                <c:pt idx="31">
                  <c:v>136.55140969023</c:v>
                </c:pt>
                <c:pt idx="32">
                  <c:v>141.27309345441799</c:v>
                </c:pt>
                <c:pt idx="33">
                  <c:v>145.65345075268999</c:v>
                </c:pt>
                <c:pt idx="34">
                  <c:v>149.56620522068701</c:v>
                </c:pt>
                <c:pt idx="35">
                  <c:v>154.928083369473</c:v>
                </c:pt>
                <c:pt idx="36">
                  <c:v>163.866477263463</c:v>
                </c:pt>
                <c:pt idx="37">
                  <c:v>174.24113555220299</c:v>
                </c:pt>
                <c:pt idx="38">
                  <c:v>177.347700305465</c:v>
                </c:pt>
                <c:pt idx="39">
                  <c:v>178.548378328392</c:v>
                </c:pt>
                <c:pt idx="40">
                  <c:v>183.916760699626</c:v>
                </c:pt>
                <c:pt idx="41">
                  <c:v>186.37696603965901</c:v>
                </c:pt>
                <c:pt idx="42">
                  <c:v>184.69714207322701</c:v>
                </c:pt>
                <c:pt idx="43">
                  <c:v>186.60536313868499</c:v>
                </c:pt>
                <c:pt idx="44">
                  <c:v>194.807730235582</c:v>
                </c:pt>
                <c:pt idx="45">
                  <c:v>201.313037615947</c:v>
                </c:pt>
                <c:pt idx="46">
                  <c:v>196.54852262236699</c:v>
                </c:pt>
                <c:pt idx="47">
                  <c:v>190.35264509675</c:v>
                </c:pt>
                <c:pt idx="48">
                  <c:v>192.44756301087401</c:v>
                </c:pt>
                <c:pt idx="49">
                  <c:v>195.93672179294899</c:v>
                </c:pt>
                <c:pt idx="50">
                  <c:v>187.65531071712499</c:v>
                </c:pt>
                <c:pt idx="51">
                  <c:v>175.413934460447</c:v>
                </c:pt>
                <c:pt idx="52">
                  <c:v>165.905692423174</c:v>
                </c:pt>
                <c:pt idx="53">
                  <c:v>157.48474336032999</c:v>
                </c:pt>
                <c:pt idx="54">
                  <c:v>159.32886064766501</c:v>
                </c:pt>
                <c:pt idx="55">
                  <c:v>163.30011674032301</c:v>
                </c:pt>
                <c:pt idx="56">
                  <c:v>158.350662483176</c:v>
                </c:pt>
                <c:pt idx="57">
                  <c:v>149.82168607321799</c:v>
                </c:pt>
                <c:pt idx="58">
                  <c:v>150.89235821923501</c:v>
                </c:pt>
                <c:pt idx="59">
                  <c:v>156.335002717278</c:v>
                </c:pt>
                <c:pt idx="60">
                  <c:v>154.60840556530201</c:v>
                </c:pt>
                <c:pt idx="61">
                  <c:v>153.44566622039201</c:v>
                </c:pt>
                <c:pt idx="62">
                  <c:v>158.18798964182</c:v>
                </c:pt>
                <c:pt idx="63">
                  <c:v>161.846444492513</c:v>
                </c:pt>
                <c:pt idx="64">
                  <c:v>159.17939359812999</c:v>
                </c:pt>
                <c:pt idx="65">
                  <c:v>156.527334003546</c:v>
                </c:pt>
                <c:pt idx="66">
                  <c:v>161.25579001376499</c:v>
                </c:pt>
                <c:pt idx="67">
                  <c:v>167.57625751275299</c:v>
                </c:pt>
                <c:pt idx="68">
                  <c:v>168.35697980258399</c:v>
                </c:pt>
                <c:pt idx="69">
                  <c:v>168.29691126466199</c:v>
                </c:pt>
                <c:pt idx="70">
                  <c:v>171.062185675655</c:v>
                </c:pt>
                <c:pt idx="71">
                  <c:v>175.65660438711299</c:v>
                </c:pt>
                <c:pt idx="72">
                  <c:v>181.10979454377099</c:v>
                </c:pt>
                <c:pt idx="73">
                  <c:v>188.462240225241</c:v>
                </c:pt>
                <c:pt idx="74">
                  <c:v>194.805941083287</c:v>
                </c:pt>
                <c:pt idx="75">
                  <c:v>198.72899733352199</c:v>
                </c:pt>
                <c:pt idx="76">
                  <c:v>203.274790695353</c:v>
                </c:pt>
                <c:pt idx="77">
                  <c:v>208.029938259669</c:v>
                </c:pt>
                <c:pt idx="78">
                  <c:v>205.679151657266</c:v>
                </c:pt>
                <c:pt idx="79">
                  <c:v>202.44471772225299</c:v>
                </c:pt>
                <c:pt idx="80">
                  <c:v>207.412634028844</c:v>
                </c:pt>
                <c:pt idx="81">
                  <c:v>215.345343365388</c:v>
                </c:pt>
                <c:pt idx="82">
                  <c:v>221.228447069629</c:v>
                </c:pt>
                <c:pt idx="83">
                  <c:v>226.96065661858</c:v>
                </c:pt>
                <c:pt idx="84">
                  <c:v>237.787023431721</c:v>
                </c:pt>
                <c:pt idx="85">
                  <c:v>249.62221018905399</c:v>
                </c:pt>
                <c:pt idx="86">
                  <c:v>250.544294308666</c:v>
                </c:pt>
                <c:pt idx="87">
                  <c:v>247.439059653431</c:v>
                </c:pt>
                <c:pt idx="88">
                  <c:v>247.39362610159401</c:v>
                </c:pt>
                <c:pt idx="89">
                  <c:v>246.54894527682899</c:v>
                </c:pt>
                <c:pt idx="90">
                  <c:v>249.52206124146201</c:v>
                </c:pt>
                <c:pt idx="91">
                  <c:v>255.42848031249599</c:v>
                </c:pt>
                <c:pt idx="92">
                  <c:v>260.666922681085</c:v>
                </c:pt>
                <c:pt idx="93">
                  <c:v>265.30909652742002</c:v>
                </c:pt>
                <c:pt idx="94">
                  <c:v>264.59552229123898</c:v>
                </c:pt>
                <c:pt idx="95">
                  <c:v>263.73835221105702</c:v>
                </c:pt>
                <c:pt idx="96">
                  <c:v>272.36785981563202</c:v>
                </c:pt>
                <c:pt idx="97">
                  <c:v>282.050072693483</c:v>
                </c:pt>
                <c:pt idx="98">
                  <c:v>282.088346128583</c:v>
                </c:pt>
                <c:pt idx="99">
                  <c:v>280.90299835861401</c:v>
                </c:pt>
                <c:pt idx="100">
                  <c:v>286.24750971012998</c:v>
                </c:pt>
                <c:pt idx="101">
                  <c:v>300.08600234639101</c:v>
                </c:pt>
                <c:pt idx="102">
                  <c:v>318.60860941435101</c:v>
                </c:pt>
                <c:pt idx="103">
                  <c:v>324.44092330380198</c:v>
                </c:pt>
                <c:pt idx="104">
                  <c:v>323.28242696203699</c:v>
                </c:pt>
                <c:pt idx="105">
                  <c:v>336.34844310054802</c:v>
                </c:pt>
                <c:pt idx="106">
                  <c:v>348.62897999627199</c:v>
                </c:pt>
                <c:pt idx="107">
                  <c:v>346.73619082398602</c:v>
                </c:pt>
                <c:pt idx="108">
                  <c:v>340.43259511894001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28-426E-BB0A-E5FBD68AF150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Regional!$Q$7:$Q$115</c:f>
              <c:numCache>
                <c:formatCode>0</c:formatCode>
                <c:ptCount val="109"/>
                <c:pt idx="0">
                  <c:v>74.374202740302707</c:v>
                </c:pt>
                <c:pt idx="1">
                  <c:v>73.753573860965105</c:v>
                </c:pt>
                <c:pt idx="2">
                  <c:v>76.776991919177803</c:v>
                </c:pt>
                <c:pt idx="3">
                  <c:v>82.306839456198603</c:v>
                </c:pt>
                <c:pt idx="4">
                  <c:v>84.916099555979201</c:v>
                </c:pt>
                <c:pt idx="5">
                  <c:v>86.383072273860705</c:v>
                </c:pt>
                <c:pt idx="6">
                  <c:v>87.738918918349796</c:v>
                </c:pt>
                <c:pt idx="7">
                  <c:v>88.569886985310902</c:v>
                </c:pt>
                <c:pt idx="8">
                  <c:v>88.251016186677703</c:v>
                </c:pt>
                <c:pt idx="9">
                  <c:v>85.687889995522696</c:v>
                </c:pt>
                <c:pt idx="10">
                  <c:v>85.168999167639996</c:v>
                </c:pt>
                <c:pt idx="11">
                  <c:v>88.121363462041103</c:v>
                </c:pt>
                <c:pt idx="12">
                  <c:v>90.122360582029003</c:v>
                </c:pt>
                <c:pt idx="13">
                  <c:v>91.680136677466706</c:v>
                </c:pt>
                <c:pt idx="14">
                  <c:v>93.430506903077003</c:v>
                </c:pt>
                <c:pt idx="15">
                  <c:v>94.194449562378495</c:v>
                </c:pt>
                <c:pt idx="16">
                  <c:v>95.729728203524402</c:v>
                </c:pt>
                <c:pt idx="17">
                  <c:v>98.999472453562603</c:v>
                </c:pt>
                <c:pt idx="18">
                  <c:v>100.691048677593</c:v>
                </c:pt>
                <c:pt idx="19">
                  <c:v>100</c:v>
                </c:pt>
                <c:pt idx="20">
                  <c:v>99.657594196565398</c:v>
                </c:pt>
                <c:pt idx="21">
                  <c:v>101.572816757743</c:v>
                </c:pt>
                <c:pt idx="22">
                  <c:v>105.532201707458</c:v>
                </c:pt>
                <c:pt idx="23">
                  <c:v>107.84586326253201</c:v>
                </c:pt>
                <c:pt idx="24">
                  <c:v>107.732379801718</c:v>
                </c:pt>
                <c:pt idx="25">
                  <c:v>108.502476664627</c:v>
                </c:pt>
                <c:pt idx="26">
                  <c:v>112.441474320179</c:v>
                </c:pt>
                <c:pt idx="27">
                  <c:v>117.321403257114</c:v>
                </c:pt>
                <c:pt idx="28">
                  <c:v>119.877420617027</c:v>
                </c:pt>
                <c:pt idx="29">
                  <c:v>119.410911718528</c:v>
                </c:pt>
                <c:pt idx="30">
                  <c:v>121.232937182637</c:v>
                </c:pt>
                <c:pt idx="31">
                  <c:v>127.655485920397</c:v>
                </c:pt>
                <c:pt idx="32">
                  <c:v>135.13278943206299</c:v>
                </c:pt>
                <c:pt idx="33">
                  <c:v>141.291601655797</c:v>
                </c:pt>
                <c:pt idx="34">
                  <c:v>144.69261541188999</c:v>
                </c:pt>
                <c:pt idx="35">
                  <c:v>149.683001247779</c:v>
                </c:pt>
                <c:pt idx="36">
                  <c:v>160.24493112402399</c:v>
                </c:pt>
                <c:pt idx="37">
                  <c:v>172.443875869663</c:v>
                </c:pt>
                <c:pt idx="38">
                  <c:v>175.48285153221701</c:v>
                </c:pt>
                <c:pt idx="39">
                  <c:v>174.758021748022</c:v>
                </c:pt>
                <c:pt idx="40">
                  <c:v>178.83717958959701</c:v>
                </c:pt>
                <c:pt idx="41">
                  <c:v>179.45223115454399</c:v>
                </c:pt>
                <c:pt idx="42">
                  <c:v>174.369373358193</c:v>
                </c:pt>
                <c:pt idx="43">
                  <c:v>173.92944716724199</c:v>
                </c:pt>
                <c:pt idx="44">
                  <c:v>181.11845772061801</c:v>
                </c:pt>
                <c:pt idx="45">
                  <c:v>186.13092308451201</c:v>
                </c:pt>
                <c:pt idx="46">
                  <c:v>179.41856907374699</c:v>
                </c:pt>
                <c:pt idx="47">
                  <c:v>171.49985962054299</c:v>
                </c:pt>
                <c:pt idx="48">
                  <c:v>169.11625924437001</c:v>
                </c:pt>
                <c:pt idx="49">
                  <c:v>165.082299882439</c:v>
                </c:pt>
                <c:pt idx="50">
                  <c:v>154.298583355185</c:v>
                </c:pt>
                <c:pt idx="51">
                  <c:v>143.88305073497699</c:v>
                </c:pt>
                <c:pt idx="52">
                  <c:v>138.19435312956799</c:v>
                </c:pt>
                <c:pt idx="53">
                  <c:v>133.886497671695</c:v>
                </c:pt>
                <c:pt idx="54">
                  <c:v>129.79715718248801</c:v>
                </c:pt>
                <c:pt idx="55">
                  <c:v>126.241426371106</c:v>
                </c:pt>
                <c:pt idx="56">
                  <c:v>124.158121034511</c:v>
                </c:pt>
                <c:pt idx="57">
                  <c:v>122.92086135300499</c:v>
                </c:pt>
                <c:pt idx="58">
                  <c:v>122.538496201562</c:v>
                </c:pt>
                <c:pt idx="59">
                  <c:v>121.42615292203701</c:v>
                </c:pt>
                <c:pt idx="60">
                  <c:v>119.83729124455699</c:v>
                </c:pt>
                <c:pt idx="61">
                  <c:v>120.06813245468101</c:v>
                </c:pt>
                <c:pt idx="62">
                  <c:v>120.547459436818</c:v>
                </c:pt>
                <c:pt idx="63">
                  <c:v>119.223703178213</c:v>
                </c:pt>
                <c:pt idx="64">
                  <c:v>118.66255720037501</c:v>
                </c:pt>
                <c:pt idx="65">
                  <c:v>121.023033159448</c:v>
                </c:pt>
                <c:pt idx="66">
                  <c:v>124.50677551328999</c:v>
                </c:pt>
                <c:pt idx="67">
                  <c:v>125.791347933259</c:v>
                </c:pt>
                <c:pt idx="68">
                  <c:v>127.552935872611</c:v>
                </c:pt>
                <c:pt idx="69">
                  <c:v>132.261367064952</c:v>
                </c:pt>
                <c:pt idx="70">
                  <c:v>134.10022353586101</c:v>
                </c:pt>
                <c:pt idx="71">
                  <c:v>133.561229276136</c:v>
                </c:pt>
                <c:pt idx="72">
                  <c:v>137.905621373483</c:v>
                </c:pt>
                <c:pt idx="73">
                  <c:v>145.998871551246</c:v>
                </c:pt>
                <c:pt idx="74">
                  <c:v>149.31936717844101</c:v>
                </c:pt>
                <c:pt idx="75">
                  <c:v>149.07866819237501</c:v>
                </c:pt>
                <c:pt idx="76">
                  <c:v>153.49836891936101</c:v>
                </c:pt>
                <c:pt idx="77">
                  <c:v>159.998496092756</c:v>
                </c:pt>
                <c:pt idx="78">
                  <c:v>161.581763531772</c:v>
                </c:pt>
                <c:pt idx="79">
                  <c:v>161.258205037012</c:v>
                </c:pt>
                <c:pt idx="80">
                  <c:v>165.12607582161399</c:v>
                </c:pt>
                <c:pt idx="81">
                  <c:v>171.36600543121199</c:v>
                </c:pt>
                <c:pt idx="82">
                  <c:v>174.93690653070101</c:v>
                </c:pt>
                <c:pt idx="83">
                  <c:v>177.25231749531301</c:v>
                </c:pt>
                <c:pt idx="84">
                  <c:v>187.00247924271301</c:v>
                </c:pt>
                <c:pt idx="85">
                  <c:v>200.517992899691</c:v>
                </c:pt>
                <c:pt idx="86">
                  <c:v>199.92879438444501</c:v>
                </c:pt>
                <c:pt idx="87">
                  <c:v>194.02810783415899</c:v>
                </c:pt>
                <c:pt idx="88">
                  <c:v>198.360798615043</c:v>
                </c:pt>
                <c:pt idx="89">
                  <c:v>206.544760728461</c:v>
                </c:pt>
                <c:pt idx="90">
                  <c:v>210.67643201247901</c:v>
                </c:pt>
                <c:pt idx="91">
                  <c:v>211.10995757164301</c:v>
                </c:pt>
                <c:pt idx="92">
                  <c:v>212.41181311629001</c:v>
                </c:pt>
                <c:pt idx="93">
                  <c:v>215.47271226651199</c:v>
                </c:pt>
                <c:pt idx="94">
                  <c:v>219.65749058214899</c:v>
                </c:pt>
                <c:pt idx="95">
                  <c:v>223.32557748946701</c:v>
                </c:pt>
                <c:pt idx="96">
                  <c:v>226.60496714779299</c:v>
                </c:pt>
                <c:pt idx="97">
                  <c:v>228.603724324637</c:v>
                </c:pt>
                <c:pt idx="98">
                  <c:v>235.486304414757</c:v>
                </c:pt>
                <c:pt idx="99">
                  <c:v>245.59219554676699</c:v>
                </c:pt>
                <c:pt idx="100">
                  <c:v>254.124158440146</c:v>
                </c:pt>
                <c:pt idx="101">
                  <c:v>266.39027951875801</c:v>
                </c:pt>
                <c:pt idx="102">
                  <c:v>277.81102879387998</c:v>
                </c:pt>
                <c:pt idx="103">
                  <c:v>285.45456688580202</c:v>
                </c:pt>
                <c:pt idx="104">
                  <c:v>302.189214371574</c:v>
                </c:pt>
                <c:pt idx="105">
                  <c:v>325.08132429955401</c:v>
                </c:pt>
                <c:pt idx="106">
                  <c:v>320.584098065001</c:v>
                </c:pt>
                <c:pt idx="107">
                  <c:v>311.29999698362002</c:v>
                </c:pt>
                <c:pt idx="108">
                  <c:v>317.18951469144201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28-426E-BB0A-E5FBD68AF150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Regional!$N$7:$N$115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Regional!$R$7:$R$115</c:f>
              <c:numCache>
                <c:formatCode>0</c:formatCode>
                <c:ptCount val="109"/>
                <c:pt idx="0">
                  <c:v>62.803004484616402</c:v>
                </c:pt>
                <c:pt idx="1">
                  <c:v>64.838815567906394</c:v>
                </c:pt>
                <c:pt idx="2">
                  <c:v>66.969868309014501</c:v>
                </c:pt>
                <c:pt idx="3">
                  <c:v>67.203136429968694</c:v>
                </c:pt>
                <c:pt idx="4">
                  <c:v>67.837515533973303</c:v>
                </c:pt>
                <c:pt idx="5">
                  <c:v>69.942650945836903</c:v>
                </c:pt>
                <c:pt idx="6">
                  <c:v>73.927584556034503</c:v>
                </c:pt>
                <c:pt idx="7">
                  <c:v>77.1812439186711</c:v>
                </c:pt>
                <c:pt idx="8">
                  <c:v>78.145598389572996</c:v>
                </c:pt>
                <c:pt idx="9">
                  <c:v>79.386653952969795</c:v>
                </c:pt>
                <c:pt idx="10">
                  <c:v>81.469604586985795</c:v>
                </c:pt>
                <c:pt idx="11">
                  <c:v>83.388045755287607</c:v>
                </c:pt>
                <c:pt idx="12">
                  <c:v>84.904209310934206</c:v>
                </c:pt>
                <c:pt idx="13">
                  <c:v>86.018267668583306</c:v>
                </c:pt>
                <c:pt idx="14">
                  <c:v>87.931849107085498</c:v>
                </c:pt>
                <c:pt idx="15">
                  <c:v>91.023714124591194</c:v>
                </c:pt>
                <c:pt idx="16">
                  <c:v>94.590510855608798</c:v>
                </c:pt>
                <c:pt idx="17">
                  <c:v>98.109433779704901</c:v>
                </c:pt>
                <c:pt idx="18">
                  <c:v>99.405389790185296</c:v>
                </c:pt>
                <c:pt idx="19">
                  <c:v>100</c:v>
                </c:pt>
                <c:pt idx="20">
                  <c:v>102.380284727356</c:v>
                </c:pt>
                <c:pt idx="21">
                  <c:v>105.184035528778</c:v>
                </c:pt>
                <c:pt idx="22">
                  <c:v>105.808867673427</c:v>
                </c:pt>
                <c:pt idx="23">
                  <c:v>105.984963663324</c:v>
                </c:pt>
                <c:pt idx="24">
                  <c:v>108.347041566618</c:v>
                </c:pt>
                <c:pt idx="25">
                  <c:v>112.330238545146</c:v>
                </c:pt>
                <c:pt idx="26">
                  <c:v>116.211427624395</c:v>
                </c:pt>
                <c:pt idx="27">
                  <c:v>118.636555326608</c:v>
                </c:pt>
                <c:pt idx="28">
                  <c:v>121.623297722112</c:v>
                </c:pt>
                <c:pt idx="29">
                  <c:v>125.84185934712799</c:v>
                </c:pt>
                <c:pt idx="30">
                  <c:v>129.06469135626</c:v>
                </c:pt>
                <c:pt idx="31">
                  <c:v>132.14062139628999</c:v>
                </c:pt>
                <c:pt idx="32">
                  <c:v>138.79594005526801</c:v>
                </c:pt>
                <c:pt idx="33">
                  <c:v>147.89332570038701</c:v>
                </c:pt>
                <c:pt idx="34">
                  <c:v>151.62834032744999</c:v>
                </c:pt>
                <c:pt idx="35">
                  <c:v>152.961521454538</c:v>
                </c:pt>
                <c:pt idx="36">
                  <c:v>160.646302851982</c:v>
                </c:pt>
                <c:pt idx="37">
                  <c:v>171.29578970582901</c:v>
                </c:pt>
                <c:pt idx="38">
                  <c:v>175.997554457744</c:v>
                </c:pt>
                <c:pt idx="39">
                  <c:v>176.94356055820001</c:v>
                </c:pt>
                <c:pt idx="40">
                  <c:v>181.344922802295</c:v>
                </c:pt>
                <c:pt idx="41">
                  <c:v>186.76084645490999</c:v>
                </c:pt>
                <c:pt idx="42">
                  <c:v>188.10984273481901</c:v>
                </c:pt>
                <c:pt idx="43">
                  <c:v>188.62145492364499</c:v>
                </c:pt>
                <c:pt idx="44">
                  <c:v>193.85408849047499</c:v>
                </c:pt>
                <c:pt idx="45">
                  <c:v>201.13907616858901</c:v>
                </c:pt>
                <c:pt idx="46">
                  <c:v>199.22642363433999</c:v>
                </c:pt>
                <c:pt idx="47">
                  <c:v>191.31638921854099</c:v>
                </c:pt>
                <c:pt idx="48">
                  <c:v>187.667844859659</c:v>
                </c:pt>
                <c:pt idx="49">
                  <c:v>185.79809077152601</c:v>
                </c:pt>
                <c:pt idx="50">
                  <c:v>175.49914667383501</c:v>
                </c:pt>
                <c:pt idx="51">
                  <c:v>161.93982562533199</c:v>
                </c:pt>
                <c:pt idx="52">
                  <c:v>148.54237155955499</c:v>
                </c:pt>
                <c:pt idx="53">
                  <c:v>134.756086012097</c:v>
                </c:pt>
                <c:pt idx="54">
                  <c:v>128.809285921016</c:v>
                </c:pt>
                <c:pt idx="55">
                  <c:v>127.840160383579</c:v>
                </c:pt>
                <c:pt idx="56">
                  <c:v>126.41514624553901</c:v>
                </c:pt>
                <c:pt idx="57">
                  <c:v>124.01997513604999</c:v>
                </c:pt>
                <c:pt idx="58">
                  <c:v>120.977279907633</c:v>
                </c:pt>
                <c:pt idx="59">
                  <c:v>119.11576333893601</c:v>
                </c:pt>
                <c:pt idx="60">
                  <c:v>119.632247640504</c:v>
                </c:pt>
                <c:pt idx="61">
                  <c:v>120.752602512557</c:v>
                </c:pt>
                <c:pt idx="62">
                  <c:v>121.10688405493801</c:v>
                </c:pt>
                <c:pt idx="63">
                  <c:v>121.641710823629</c:v>
                </c:pt>
                <c:pt idx="64">
                  <c:v>124.570317940587</c:v>
                </c:pt>
                <c:pt idx="65">
                  <c:v>129.228280715219</c:v>
                </c:pt>
                <c:pt idx="66">
                  <c:v>131.22096560979301</c:v>
                </c:pt>
                <c:pt idx="67">
                  <c:v>131.26211423692601</c:v>
                </c:pt>
                <c:pt idx="68">
                  <c:v>135.359508745879</c:v>
                </c:pt>
                <c:pt idx="69">
                  <c:v>144.22955165741101</c:v>
                </c:pt>
                <c:pt idx="70">
                  <c:v>150.24721421907799</c:v>
                </c:pt>
                <c:pt idx="71">
                  <c:v>151.568788256662</c:v>
                </c:pt>
                <c:pt idx="72">
                  <c:v>156.50056530048499</c:v>
                </c:pt>
                <c:pt idx="73">
                  <c:v>165.124806370812</c:v>
                </c:pt>
                <c:pt idx="74">
                  <c:v>168.49685966472501</c:v>
                </c:pt>
                <c:pt idx="75">
                  <c:v>168.242757114173</c:v>
                </c:pt>
                <c:pt idx="76">
                  <c:v>172.59324564680401</c:v>
                </c:pt>
                <c:pt idx="77">
                  <c:v>180.46818366717</c:v>
                </c:pt>
                <c:pt idx="78">
                  <c:v>184.77484351899801</c:v>
                </c:pt>
                <c:pt idx="79">
                  <c:v>185.56387516644699</c:v>
                </c:pt>
                <c:pt idx="80">
                  <c:v>190.56084846048699</c:v>
                </c:pt>
                <c:pt idx="81">
                  <c:v>200.23135719519601</c:v>
                </c:pt>
                <c:pt idx="82">
                  <c:v>205.54964676506901</c:v>
                </c:pt>
                <c:pt idx="83">
                  <c:v>206.531294440962</c:v>
                </c:pt>
                <c:pt idx="84">
                  <c:v>213.685728008219</c:v>
                </c:pt>
                <c:pt idx="85">
                  <c:v>225.645620374819</c:v>
                </c:pt>
                <c:pt idx="86">
                  <c:v>231.004575607416</c:v>
                </c:pt>
                <c:pt idx="87">
                  <c:v>230.34616503721401</c:v>
                </c:pt>
                <c:pt idx="88">
                  <c:v>234.239690891073</c:v>
                </c:pt>
                <c:pt idx="89">
                  <c:v>242.86210172519401</c:v>
                </c:pt>
                <c:pt idx="90">
                  <c:v>244.85495636255399</c:v>
                </c:pt>
                <c:pt idx="91">
                  <c:v>242.96987944184801</c:v>
                </c:pt>
                <c:pt idx="92">
                  <c:v>249.070540686019</c:v>
                </c:pt>
                <c:pt idx="93">
                  <c:v>260.08638644747703</c:v>
                </c:pt>
                <c:pt idx="94">
                  <c:v>264.50651219452402</c:v>
                </c:pt>
                <c:pt idx="95">
                  <c:v>262.43332037779197</c:v>
                </c:pt>
                <c:pt idx="96">
                  <c:v>261.275793819304</c:v>
                </c:pt>
                <c:pt idx="97">
                  <c:v>263.58622830211698</c:v>
                </c:pt>
                <c:pt idx="98">
                  <c:v>274.30099509156599</c:v>
                </c:pt>
                <c:pt idx="99">
                  <c:v>284.355126905887</c:v>
                </c:pt>
                <c:pt idx="100">
                  <c:v>290.317488479649</c:v>
                </c:pt>
                <c:pt idx="101">
                  <c:v>303.41298584450902</c:v>
                </c:pt>
                <c:pt idx="102">
                  <c:v>323.07714428525702</c:v>
                </c:pt>
                <c:pt idx="103">
                  <c:v>335.89790279564102</c:v>
                </c:pt>
                <c:pt idx="104">
                  <c:v>345.11653159512502</c:v>
                </c:pt>
                <c:pt idx="105">
                  <c:v>357.34614245667899</c:v>
                </c:pt>
                <c:pt idx="106">
                  <c:v>354.44116497071201</c:v>
                </c:pt>
                <c:pt idx="107">
                  <c:v>346.02013346454697</c:v>
                </c:pt>
                <c:pt idx="108">
                  <c:v>338.02950788366797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28-426E-BB0A-E5FBD68AF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50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Regional!$N$23:$N$115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Regional!$S$23:$S$115</c:f>
              <c:numCache>
                <c:formatCode>0</c:formatCode>
                <c:ptCount val="93"/>
                <c:pt idx="0">
                  <c:v>101.17388744166701</c:v>
                </c:pt>
                <c:pt idx="1">
                  <c:v>101.128567609695</c:v>
                </c:pt>
                <c:pt idx="2">
                  <c:v>100.75646351028399</c:v>
                </c:pt>
                <c:pt idx="3">
                  <c:v>100</c:v>
                </c:pt>
                <c:pt idx="4">
                  <c:v>100.367767643495</c:v>
                </c:pt>
                <c:pt idx="5">
                  <c:v>105.607209583737</c:v>
                </c:pt>
                <c:pt idx="6">
                  <c:v>110.88911996969399</c:v>
                </c:pt>
                <c:pt idx="7">
                  <c:v>111.203624080019</c:v>
                </c:pt>
                <c:pt idx="8">
                  <c:v>110.197956989753</c:v>
                </c:pt>
                <c:pt idx="9">
                  <c:v>109.249498373051</c:v>
                </c:pt>
                <c:pt idx="10">
                  <c:v>113.206049514314</c:v>
                </c:pt>
                <c:pt idx="11">
                  <c:v>119.78061888079699</c:v>
                </c:pt>
                <c:pt idx="12">
                  <c:v>116.40186558092699</c:v>
                </c:pt>
                <c:pt idx="13">
                  <c:v>110.351781723321</c:v>
                </c:pt>
                <c:pt idx="14">
                  <c:v>115.58032744224499</c:v>
                </c:pt>
                <c:pt idx="15">
                  <c:v>126.19681884111201</c:v>
                </c:pt>
                <c:pt idx="16">
                  <c:v>119.713881916156</c:v>
                </c:pt>
                <c:pt idx="17">
                  <c:v>112.30511462710101</c:v>
                </c:pt>
                <c:pt idx="18">
                  <c:v>120.91648900821301</c:v>
                </c:pt>
                <c:pt idx="19">
                  <c:v>129.24760277206201</c:v>
                </c:pt>
                <c:pt idx="20">
                  <c:v>132.35896242342201</c:v>
                </c:pt>
                <c:pt idx="21">
                  <c:v>132.90384345726099</c:v>
                </c:pt>
                <c:pt idx="22">
                  <c:v>131.284396405656</c:v>
                </c:pt>
                <c:pt idx="23">
                  <c:v>130.264812198844</c:v>
                </c:pt>
                <c:pt idx="24">
                  <c:v>132.31373643509701</c:v>
                </c:pt>
                <c:pt idx="25">
                  <c:v>135.932021201753</c:v>
                </c:pt>
                <c:pt idx="26">
                  <c:v>137.414320948929</c:v>
                </c:pt>
                <c:pt idx="27">
                  <c:v>140.51203705372299</c:v>
                </c:pt>
                <c:pt idx="28">
                  <c:v>144.702359514302</c:v>
                </c:pt>
                <c:pt idx="29">
                  <c:v>144.30306166391199</c:v>
                </c:pt>
                <c:pt idx="30">
                  <c:v>144.740899937536</c:v>
                </c:pt>
                <c:pt idx="31">
                  <c:v>147.30924465756399</c:v>
                </c:pt>
                <c:pt idx="32">
                  <c:v>144.94083939382301</c:v>
                </c:pt>
                <c:pt idx="33">
                  <c:v>140.78289800929201</c:v>
                </c:pt>
                <c:pt idx="34">
                  <c:v>138.982568108501</c:v>
                </c:pt>
                <c:pt idx="35">
                  <c:v>134.51310312655701</c:v>
                </c:pt>
                <c:pt idx="36">
                  <c:v>121.45176032046599</c:v>
                </c:pt>
                <c:pt idx="37">
                  <c:v>110.96699142096</c:v>
                </c:pt>
                <c:pt idx="38">
                  <c:v>104.719472052979</c:v>
                </c:pt>
                <c:pt idx="39">
                  <c:v>102.644764267733</c:v>
                </c:pt>
                <c:pt idx="40">
                  <c:v>104.734940273825</c:v>
                </c:pt>
                <c:pt idx="41">
                  <c:v>103.269003618691</c:v>
                </c:pt>
                <c:pt idx="42">
                  <c:v>102.93846330513</c:v>
                </c:pt>
                <c:pt idx="43">
                  <c:v>103.238848297274</c:v>
                </c:pt>
                <c:pt idx="44">
                  <c:v>102.42545664167601</c:v>
                </c:pt>
                <c:pt idx="45">
                  <c:v>105.29325965648999</c:v>
                </c:pt>
                <c:pt idx="46">
                  <c:v>113.60647060637901</c:v>
                </c:pt>
                <c:pt idx="47">
                  <c:v>118.902856365689</c:v>
                </c:pt>
                <c:pt idx="48">
                  <c:v>115.21021545403499</c:v>
                </c:pt>
                <c:pt idx="49">
                  <c:v>110.75887079011299</c:v>
                </c:pt>
                <c:pt idx="50">
                  <c:v>110.304654014118</c:v>
                </c:pt>
                <c:pt idx="51">
                  <c:v>111.60822389557001</c:v>
                </c:pt>
                <c:pt idx="52">
                  <c:v>114.72062580258</c:v>
                </c:pt>
                <c:pt idx="53">
                  <c:v>118.965350363338</c:v>
                </c:pt>
                <c:pt idx="54">
                  <c:v>123.09059124715</c:v>
                </c:pt>
                <c:pt idx="55">
                  <c:v>126.794362242129</c:v>
                </c:pt>
                <c:pt idx="56">
                  <c:v>125.304304371219</c:v>
                </c:pt>
                <c:pt idx="57">
                  <c:v>126.515724670705</c:v>
                </c:pt>
                <c:pt idx="58">
                  <c:v>137.70968926885399</c:v>
                </c:pt>
                <c:pt idx="59">
                  <c:v>144.35188127112099</c:v>
                </c:pt>
                <c:pt idx="60">
                  <c:v>145.567626483932</c:v>
                </c:pt>
                <c:pt idx="61">
                  <c:v>149.01601675280801</c:v>
                </c:pt>
                <c:pt idx="62">
                  <c:v>146.47117615298899</c:v>
                </c:pt>
                <c:pt idx="63">
                  <c:v>144.66455690411601</c:v>
                </c:pt>
                <c:pt idx="64">
                  <c:v>147.089932168724</c:v>
                </c:pt>
                <c:pt idx="65">
                  <c:v>148.949563929352</c:v>
                </c:pt>
                <c:pt idx="66">
                  <c:v>150.256117910547</c:v>
                </c:pt>
                <c:pt idx="67">
                  <c:v>148.10098940941501</c:v>
                </c:pt>
                <c:pt idx="68">
                  <c:v>145.982391229342</c:v>
                </c:pt>
                <c:pt idx="69">
                  <c:v>150.36664946037899</c:v>
                </c:pt>
                <c:pt idx="70">
                  <c:v>155.36903043781601</c:v>
                </c:pt>
                <c:pt idx="71">
                  <c:v>153.99026328537701</c:v>
                </c:pt>
                <c:pt idx="72">
                  <c:v>155.41882251561299</c:v>
                </c:pt>
                <c:pt idx="73">
                  <c:v>159.08879092175101</c:v>
                </c:pt>
                <c:pt idx="74">
                  <c:v>159.247240004959</c:v>
                </c:pt>
                <c:pt idx="75">
                  <c:v>158.76371728056</c:v>
                </c:pt>
                <c:pt idx="76">
                  <c:v>160.62967217120899</c:v>
                </c:pt>
                <c:pt idx="77">
                  <c:v>163.81610814033999</c:v>
                </c:pt>
                <c:pt idx="78">
                  <c:v>165.943183258803</c:v>
                </c:pt>
                <c:pt idx="79">
                  <c:v>168.03720696464299</c:v>
                </c:pt>
                <c:pt idx="80">
                  <c:v>164.65592399389499</c:v>
                </c:pt>
                <c:pt idx="81">
                  <c:v>158.983134128437</c:v>
                </c:pt>
                <c:pt idx="82">
                  <c:v>161.837752314699</c:v>
                </c:pt>
                <c:pt idx="83">
                  <c:v>165.64886556641301</c:v>
                </c:pt>
                <c:pt idx="84">
                  <c:v>168.497340873382</c:v>
                </c:pt>
                <c:pt idx="85">
                  <c:v>180.007548429248</c:v>
                </c:pt>
                <c:pt idx="86">
                  <c:v>190.97803673624099</c:v>
                </c:pt>
                <c:pt idx="87">
                  <c:v>194.67834316518</c:v>
                </c:pt>
                <c:pt idx="88">
                  <c:v>196.62820228840701</c:v>
                </c:pt>
                <c:pt idx="89">
                  <c:v>198.95123248755399</c:v>
                </c:pt>
                <c:pt idx="90">
                  <c:v>200.78535183308199</c:v>
                </c:pt>
                <c:pt idx="91">
                  <c:v>196.87145622955501</c:v>
                </c:pt>
                <c:pt idx="92">
                  <c:v>193.715245645789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80-41C4-BC6D-921C51C38188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Regional!$N$23:$N$115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Regional!$T$23:$T$115</c:f>
              <c:numCache>
                <c:formatCode>0</c:formatCode>
                <c:ptCount val="93"/>
                <c:pt idx="0">
                  <c:v>75.683303539113496</c:v>
                </c:pt>
                <c:pt idx="1">
                  <c:v>84.340138586433696</c:v>
                </c:pt>
                <c:pt idx="2">
                  <c:v>96.931136054582893</c:v>
                </c:pt>
                <c:pt idx="3">
                  <c:v>100</c:v>
                </c:pt>
                <c:pt idx="4">
                  <c:v>103.52761608763301</c:v>
                </c:pt>
                <c:pt idx="5">
                  <c:v>109.09108306670601</c:v>
                </c:pt>
                <c:pt idx="6">
                  <c:v>107.17558528692</c:v>
                </c:pt>
                <c:pt idx="7">
                  <c:v>102.614556062045</c:v>
                </c:pt>
                <c:pt idx="8">
                  <c:v>102.814478981706</c:v>
                </c:pt>
                <c:pt idx="9">
                  <c:v>106.671637379107</c:v>
                </c:pt>
                <c:pt idx="10">
                  <c:v>106.701539164614</c:v>
                </c:pt>
                <c:pt idx="11">
                  <c:v>103.96125186944499</c:v>
                </c:pt>
                <c:pt idx="12">
                  <c:v>106.599660512136</c:v>
                </c:pt>
                <c:pt idx="13">
                  <c:v>106.475799328333</c:v>
                </c:pt>
                <c:pt idx="14">
                  <c:v>102.592400988035</c:v>
                </c:pt>
                <c:pt idx="15">
                  <c:v>108.35902737121</c:v>
                </c:pt>
                <c:pt idx="16">
                  <c:v>122.890103412925</c:v>
                </c:pt>
                <c:pt idx="17">
                  <c:v>128.49788281346201</c:v>
                </c:pt>
                <c:pt idx="18">
                  <c:v>125.533629294973</c:v>
                </c:pt>
                <c:pt idx="19">
                  <c:v>129.95876382658699</c:v>
                </c:pt>
                <c:pt idx="20">
                  <c:v>138.00349118802799</c:v>
                </c:pt>
                <c:pt idx="21">
                  <c:v>137.7800895247</c:v>
                </c:pt>
                <c:pt idx="22">
                  <c:v>141.941651742663</c:v>
                </c:pt>
                <c:pt idx="23">
                  <c:v>154.63189840085499</c:v>
                </c:pt>
                <c:pt idx="24">
                  <c:v>161.077923791335</c:v>
                </c:pt>
                <c:pt idx="25">
                  <c:v>167.712196388157</c:v>
                </c:pt>
                <c:pt idx="26">
                  <c:v>179.76018046237701</c:v>
                </c:pt>
                <c:pt idx="27">
                  <c:v>190.22791661754201</c:v>
                </c:pt>
                <c:pt idx="28">
                  <c:v>193.86273562379901</c:v>
                </c:pt>
                <c:pt idx="29">
                  <c:v>191.948193869622</c:v>
                </c:pt>
                <c:pt idx="30">
                  <c:v>195.54035357597701</c:v>
                </c:pt>
                <c:pt idx="31">
                  <c:v>198.48648700073201</c:v>
                </c:pt>
                <c:pt idx="32">
                  <c:v>182.88362181262301</c:v>
                </c:pt>
                <c:pt idx="33">
                  <c:v>173.55755301954599</c:v>
                </c:pt>
                <c:pt idx="34">
                  <c:v>177.206389014086</c:v>
                </c:pt>
                <c:pt idx="35">
                  <c:v>175.331329216737</c:v>
                </c:pt>
                <c:pt idx="36">
                  <c:v>159.008428354937</c:v>
                </c:pt>
                <c:pt idx="37">
                  <c:v>131.80591971665299</c:v>
                </c:pt>
                <c:pt idx="38">
                  <c:v>119.422887725188</c:v>
                </c:pt>
                <c:pt idx="39">
                  <c:v>124.478394400572</c:v>
                </c:pt>
                <c:pt idx="40">
                  <c:v>136.109048089472</c:v>
                </c:pt>
                <c:pt idx="41">
                  <c:v>142.35404843018901</c:v>
                </c:pt>
                <c:pt idx="42">
                  <c:v>140.738137643491</c:v>
                </c:pt>
                <c:pt idx="43">
                  <c:v>144.13497676324999</c:v>
                </c:pt>
                <c:pt idx="44">
                  <c:v>152.05492887615</c:v>
                </c:pt>
                <c:pt idx="45">
                  <c:v>152.98736804606801</c:v>
                </c:pt>
                <c:pt idx="46">
                  <c:v>150.418363980641</c:v>
                </c:pt>
                <c:pt idx="47">
                  <c:v>155.02019175355599</c:v>
                </c:pt>
                <c:pt idx="48">
                  <c:v>159.23609806540401</c:v>
                </c:pt>
                <c:pt idx="49">
                  <c:v>159.222688536287</c:v>
                </c:pt>
                <c:pt idx="50">
                  <c:v>163.413626714391</c:v>
                </c:pt>
                <c:pt idx="51">
                  <c:v>170.037521310492</c:v>
                </c:pt>
                <c:pt idx="52">
                  <c:v>175.99607668929201</c:v>
                </c:pt>
                <c:pt idx="53">
                  <c:v>185.969498942385</c:v>
                </c:pt>
                <c:pt idx="54">
                  <c:v>193.29875700544</c:v>
                </c:pt>
                <c:pt idx="55">
                  <c:v>190.654042069166</c:v>
                </c:pt>
                <c:pt idx="56">
                  <c:v>183.34121606285399</c:v>
                </c:pt>
                <c:pt idx="57">
                  <c:v>181.508307528969</c:v>
                </c:pt>
                <c:pt idx="58">
                  <c:v>190.29717770521799</c:v>
                </c:pt>
                <c:pt idx="59">
                  <c:v>203.178621420539</c:v>
                </c:pt>
                <c:pt idx="60">
                  <c:v>215.21884450987301</c:v>
                </c:pt>
                <c:pt idx="61">
                  <c:v>226.58707783348501</c:v>
                </c:pt>
                <c:pt idx="62">
                  <c:v>227.12601228114301</c:v>
                </c:pt>
                <c:pt idx="63">
                  <c:v>220.279429220651</c:v>
                </c:pt>
                <c:pt idx="64">
                  <c:v>218.15975714503901</c:v>
                </c:pt>
                <c:pt idx="65">
                  <c:v>214.55362107131899</c:v>
                </c:pt>
                <c:pt idx="66">
                  <c:v>211.903547001112</c:v>
                </c:pt>
                <c:pt idx="67">
                  <c:v>210.27667936565601</c:v>
                </c:pt>
                <c:pt idx="68">
                  <c:v>215.78444154504101</c:v>
                </c:pt>
                <c:pt idx="69">
                  <c:v>233.12383848586401</c:v>
                </c:pt>
                <c:pt idx="70">
                  <c:v>238.02664706491299</c:v>
                </c:pt>
                <c:pt idx="71">
                  <c:v>243.88668568759201</c:v>
                </c:pt>
                <c:pt idx="72">
                  <c:v>256.02774743855298</c:v>
                </c:pt>
                <c:pt idx="73">
                  <c:v>240.53767549940201</c:v>
                </c:pt>
                <c:pt idx="74">
                  <c:v>220.25614636927901</c:v>
                </c:pt>
                <c:pt idx="75">
                  <c:v>216.684947004723</c:v>
                </c:pt>
                <c:pt idx="76">
                  <c:v>229.141878296572</c:v>
                </c:pt>
                <c:pt idx="77">
                  <c:v>243.73297460664301</c:v>
                </c:pt>
                <c:pt idx="78">
                  <c:v>241.190166053685</c:v>
                </c:pt>
                <c:pt idx="79">
                  <c:v>237.96239012193101</c:v>
                </c:pt>
                <c:pt idx="80">
                  <c:v>240.21771028052399</c:v>
                </c:pt>
                <c:pt idx="81">
                  <c:v>250.00143752582201</c:v>
                </c:pt>
                <c:pt idx="82">
                  <c:v>263.57581809407799</c:v>
                </c:pt>
                <c:pt idx="83">
                  <c:v>262.92259935834397</c:v>
                </c:pt>
                <c:pt idx="84">
                  <c:v>251.42972936018899</c:v>
                </c:pt>
                <c:pt idx="85">
                  <c:v>259.66031081952201</c:v>
                </c:pt>
                <c:pt idx="86">
                  <c:v>290.99212865482502</c:v>
                </c:pt>
                <c:pt idx="87">
                  <c:v>298.72370147025902</c:v>
                </c:pt>
                <c:pt idx="88">
                  <c:v>275.53519273291499</c:v>
                </c:pt>
                <c:pt idx="89">
                  <c:v>259.71344456330201</c:v>
                </c:pt>
                <c:pt idx="90">
                  <c:v>250.46784543686499</c:v>
                </c:pt>
                <c:pt idx="91">
                  <c:v>250.46027209213801</c:v>
                </c:pt>
                <c:pt idx="92">
                  <c:v>255.183713794363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80-41C4-BC6D-921C51C38188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Regional!$N$23:$N$115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Regional!$U$23:$U$115</c:f>
              <c:numCache>
                <c:formatCode>0</c:formatCode>
                <c:ptCount val="93"/>
                <c:pt idx="0">
                  <c:v>98.233855028911705</c:v>
                </c:pt>
                <c:pt idx="1">
                  <c:v>98.124835801932306</c:v>
                </c:pt>
                <c:pt idx="2">
                  <c:v>98.926970006781801</c:v>
                </c:pt>
                <c:pt idx="3">
                  <c:v>100</c:v>
                </c:pt>
                <c:pt idx="4">
                  <c:v>100.46072450532699</c:v>
                </c:pt>
                <c:pt idx="5">
                  <c:v>99.560890663513504</c:v>
                </c:pt>
                <c:pt idx="6">
                  <c:v>98.105807621174904</c:v>
                </c:pt>
                <c:pt idx="7">
                  <c:v>99.033125396176601</c:v>
                </c:pt>
                <c:pt idx="8">
                  <c:v>102.23021621524001</c:v>
                </c:pt>
                <c:pt idx="9">
                  <c:v>103.917794534862</c:v>
                </c:pt>
                <c:pt idx="10">
                  <c:v>104.825339541133</c:v>
                </c:pt>
                <c:pt idx="11">
                  <c:v>107.958294633314</c:v>
                </c:pt>
                <c:pt idx="12">
                  <c:v>111.912482710143</c:v>
                </c:pt>
                <c:pt idx="13">
                  <c:v>113.33703824118901</c:v>
                </c:pt>
                <c:pt idx="14">
                  <c:v>111.967612980704</c:v>
                </c:pt>
                <c:pt idx="15">
                  <c:v>112.380697772544</c:v>
                </c:pt>
                <c:pt idx="16">
                  <c:v>116.63570008941601</c:v>
                </c:pt>
                <c:pt idx="17">
                  <c:v>123.224069434981</c:v>
                </c:pt>
                <c:pt idx="18">
                  <c:v>129.35385386843501</c:v>
                </c:pt>
                <c:pt idx="19">
                  <c:v>133.485803693614</c:v>
                </c:pt>
                <c:pt idx="20">
                  <c:v>137.624727413747</c:v>
                </c:pt>
                <c:pt idx="21">
                  <c:v>144.887639164749</c:v>
                </c:pt>
                <c:pt idx="22">
                  <c:v>154.07120995253101</c:v>
                </c:pt>
                <c:pt idx="23">
                  <c:v>158.07371119401901</c:v>
                </c:pt>
                <c:pt idx="24">
                  <c:v>158.372042983195</c:v>
                </c:pt>
                <c:pt idx="25">
                  <c:v>159.93874288432499</c:v>
                </c:pt>
                <c:pt idx="26">
                  <c:v>159.28218656320701</c:v>
                </c:pt>
                <c:pt idx="27">
                  <c:v>158.85078669998899</c:v>
                </c:pt>
                <c:pt idx="28">
                  <c:v>162.08584948581901</c:v>
                </c:pt>
                <c:pt idx="29">
                  <c:v>164.909155547328</c:v>
                </c:pt>
                <c:pt idx="30">
                  <c:v>164.61962319404799</c:v>
                </c:pt>
                <c:pt idx="31">
                  <c:v>162.12715827411299</c:v>
                </c:pt>
                <c:pt idx="32">
                  <c:v>157.840104638453</c:v>
                </c:pt>
                <c:pt idx="33">
                  <c:v>153.478222935556</c:v>
                </c:pt>
                <c:pt idx="34">
                  <c:v>148.08246064360799</c:v>
                </c:pt>
                <c:pt idx="35">
                  <c:v>141.60115279004901</c:v>
                </c:pt>
                <c:pt idx="36">
                  <c:v>132.44065305249001</c:v>
                </c:pt>
                <c:pt idx="37">
                  <c:v>120.74025894525199</c:v>
                </c:pt>
                <c:pt idx="38">
                  <c:v>113.38595545675</c:v>
                </c:pt>
                <c:pt idx="39">
                  <c:v>110.998970871457</c:v>
                </c:pt>
                <c:pt idx="40">
                  <c:v>111.543634184693</c:v>
                </c:pt>
                <c:pt idx="41">
                  <c:v>116.990110870582</c:v>
                </c:pt>
                <c:pt idx="42">
                  <c:v>125.129124482615</c:v>
                </c:pt>
                <c:pt idx="43">
                  <c:v>129.373574891461</c:v>
                </c:pt>
                <c:pt idx="44">
                  <c:v>129.135483818913</c:v>
                </c:pt>
                <c:pt idx="45">
                  <c:v>127.44677787995001</c:v>
                </c:pt>
                <c:pt idx="46">
                  <c:v>128.53910525784099</c:v>
                </c:pt>
                <c:pt idx="47">
                  <c:v>130.97390004711599</c:v>
                </c:pt>
                <c:pt idx="48">
                  <c:v>131.02072800252799</c:v>
                </c:pt>
                <c:pt idx="49">
                  <c:v>132.272266116737</c:v>
                </c:pt>
                <c:pt idx="50">
                  <c:v>135.60385628010999</c:v>
                </c:pt>
                <c:pt idx="51">
                  <c:v>138.218154085934</c:v>
                </c:pt>
                <c:pt idx="52">
                  <c:v>140.982653103177</c:v>
                </c:pt>
                <c:pt idx="53">
                  <c:v>143.94906654932501</c:v>
                </c:pt>
                <c:pt idx="54">
                  <c:v>146.56592953587599</c:v>
                </c:pt>
                <c:pt idx="55">
                  <c:v>149.33916340438199</c:v>
                </c:pt>
                <c:pt idx="56">
                  <c:v>152.15477176557499</c:v>
                </c:pt>
                <c:pt idx="57">
                  <c:v>154.98505791360199</c:v>
                </c:pt>
                <c:pt idx="58">
                  <c:v>157.59858205008399</c:v>
                </c:pt>
                <c:pt idx="59">
                  <c:v>161.65545739484699</c:v>
                </c:pt>
                <c:pt idx="60">
                  <c:v>167.44300078400701</c:v>
                </c:pt>
                <c:pt idx="61">
                  <c:v>171.27202001458201</c:v>
                </c:pt>
                <c:pt idx="62">
                  <c:v>173.92619181824401</c:v>
                </c:pt>
                <c:pt idx="63">
                  <c:v>175.39311513340101</c:v>
                </c:pt>
                <c:pt idx="64">
                  <c:v>175.92328489751901</c:v>
                </c:pt>
                <c:pt idx="65">
                  <c:v>180.36983500719401</c:v>
                </c:pt>
                <c:pt idx="66">
                  <c:v>183.65277632608399</c:v>
                </c:pt>
                <c:pt idx="67">
                  <c:v>182.279452237714</c:v>
                </c:pt>
                <c:pt idx="68">
                  <c:v>183.18001265568299</c:v>
                </c:pt>
                <c:pt idx="69">
                  <c:v>187.90131315454599</c:v>
                </c:pt>
                <c:pt idx="70">
                  <c:v>192.04037992844599</c:v>
                </c:pt>
                <c:pt idx="71">
                  <c:v>193.97587639257</c:v>
                </c:pt>
                <c:pt idx="72">
                  <c:v>196.495790825775</c:v>
                </c:pt>
                <c:pt idx="73">
                  <c:v>201.90966747124401</c:v>
                </c:pt>
                <c:pt idx="74">
                  <c:v>206.11614447983601</c:v>
                </c:pt>
                <c:pt idx="75">
                  <c:v>206.56229986944399</c:v>
                </c:pt>
                <c:pt idx="76">
                  <c:v>209.47507518565001</c:v>
                </c:pt>
                <c:pt idx="77">
                  <c:v>213.38214062911399</c:v>
                </c:pt>
                <c:pt idx="78">
                  <c:v>214.00844221617501</c:v>
                </c:pt>
                <c:pt idx="79">
                  <c:v>216.87696441790601</c:v>
                </c:pt>
                <c:pt idx="80">
                  <c:v>222.462324477853</c:v>
                </c:pt>
                <c:pt idx="81">
                  <c:v>226.73414014525801</c:v>
                </c:pt>
                <c:pt idx="82">
                  <c:v>230.98824141659699</c:v>
                </c:pt>
                <c:pt idx="83">
                  <c:v>235.69860365253399</c:v>
                </c:pt>
                <c:pt idx="84">
                  <c:v>241.17695788297701</c:v>
                </c:pt>
                <c:pt idx="85">
                  <c:v>253.183292139836</c:v>
                </c:pt>
                <c:pt idx="86">
                  <c:v>273.52690498170602</c:v>
                </c:pt>
                <c:pt idx="87">
                  <c:v>289.478124029833</c:v>
                </c:pt>
                <c:pt idx="88">
                  <c:v>301.10096888904002</c:v>
                </c:pt>
                <c:pt idx="89">
                  <c:v>312.50771851973798</c:v>
                </c:pt>
                <c:pt idx="90">
                  <c:v>309.26566400179303</c:v>
                </c:pt>
                <c:pt idx="91">
                  <c:v>298.46669354734001</c:v>
                </c:pt>
                <c:pt idx="92">
                  <c:v>292.51059442271702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80-41C4-BC6D-921C51C38188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Regional!$N$23:$N$115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Regional!$V$23:$V$115</c:f>
              <c:numCache>
                <c:formatCode>0</c:formatCode>
                <c:ptCount val="93"/>
                <c:pt idx="0">
                  <c:v>90.870872599792506</c:v>
                </c:pt>
                <c:pt idx="1">
                  <c:v>94.716968092620206</c:v>
                </c:pt>
                <c:pt idx="2">
                  <c:v>97.806385334032001</c:v>
                </c:pt>
                <c:pt idx="3">
                  <c:v>100</c:v>
                </c:pt>
                <c:pt idx="4">
                  <c:v>99.986119442386993</c:v>
                </c:pt>
                <c:pt idx="5">
                  <c:v>98.752363700399798</c:v>
                </c:pt>
                <c:pt idx="6">
                  <c:v>98.260431323968703</c:v>
                </c:pt>
                <c:pt idx="7">
                  <c:v>98.5181403099634</c:v>
                </c:pt>
                <c:pt idx="8">
                  <c:v>99.474207121874898</c:v>
                </c:pt>
                <c:pt idx="9">
                  <c:v>99.936659982284993</c:v>
                </c:pt>
                <c:pt idx="10">
                  <c:v>100.906232985714</c:v>
                </c:pt>
                <c:pt idx="11">
                  <c:v>103.619735546987</c:v>
                </c:pt>
                <c:pt idx="12">
                  <c:v>106.635673031556</c:v>
                </c:pt>
                <c:pt idx="13">
                  <c:v>109.611311716735</c:v>
                </c:pt>
                <c:pt idx="14">
                  <c:v>110.628020002903</c:v>
                </c:pt>
                <c:pt idx="15">
                  <c:v>110.954105026005</c:v>
                </c:pt>
                <c:pt idx="16">
                  <c:v>115.024104853766</c:v>
                </c:pt>
                <c:pt idx="17">
                  <c:v>121.61807761703</c:v>
                </c:pt>
                <c:pt idx="18">
                  <c:v>126.256922365137</c:v>
                </c:pt>
                <c:pt idx="19">
                  <c:v>128.07139747847199</c:v>
                </c:pt>
                <c:pt idx="20">
                  <c:v>130.89565478336701</c:v>
                </c:pt>
                <c:pt idx="21">
                  <c:v>136.04236863445499</c:v>
                </c:pt>
                <c:pt idx="22">
                  <c:v>141.61340160653501</c:v>
                </c:pt>
                <c:pt idx="23">
                  <c:v>147.147474919589</c:v>
                </c:pt>
                <c:pt idx="24">
                  <c:v>151.98471160629899</c:v>
                </c:pt>
                <c:pt idx="25">
                  <c:v>154.807458236108</c:v>
                </c:pt>
                <c:pt idx="26">
                  <c:v>157.36601293743399</c:v>
                </c:pt>
                <c:pt idx="27">
                  <c:v>161.59598020680201</c:v>
                </c:pt>
                <c:pt idx="28">
                  <c:v>167.55276242369499</c:v>
                </c:pt>
                <c:pt idx="29">
                  <c:v>174.431116591191</c:v>
                </c:pt>
                <c:pt idx="30">
                  <c:v>176.780280372882</c:v>
                </c:pt>
                <c:pt idx="31">
                  <c:v>171.87801086136901</c:v>
                </c:pt>
                <c:pt idx="32">
                  <c:v>166.82465109011599</c:v>
                </c:pt>
                <c:pt idx="33">
                  <c:v>164.877584309513</c:v>
                </c:pt>
                <c:pt idx="34">
                  <c:v>160.440684278557</c:v>
                </c:pt>
                <c:pt idx="35">
                  <c:v>152.517015579683</c:v>
                </c:pt>
                <c:pt idx="36">
                  <c:v>138.908090522176</c:v>
                </c:pt>
                <c:pt idx="37">
                  <c:v>126.375977876862</c:v>
                </c:pt>
                <c:pt idx="38">
                  <c:v>118.152976612324</c:v>
                </c:pt>
                <c:pt idx="39">
                  <c:v>109.936162836055</c:v>
                </c:pt>
                <c:pt idx="40">
                  <c:v>110.47012580819199</c:v>
                </c:pt>
                <c:pt idx="41">
                  <c:v>118.39210406388899</c:v>
                </c:pt>
                <c:pt idx="42">
                  <c:v>120.731087099121</c:v>
                </c:pt>
                <c:pt idx="43">
                  <c:v>120.463418477904</c:v>
                </c:pt>
                <c:pt idx="44">
                  <c:v>123.65002696243501</c:v>
                </c:pt>
                <c:pt idx="45">
                  <c:v>126.45252192076499</c:v>
                </c:pt>
                <c:pt idx="46">
                  <c:v>128.14173371122399</c:v>
                </c:pt>
                <c:pt idx="47">
                  <c:v>130.06222090747499</c:v>
                </c:pt>
                <c:pt idx="48">
                  <c:v>131.12085376153101</c:v>
                </c:pt>
                <c:pt idx="49">
                  <c:v>133.70515496020701</c:v>
                </c:pt>
                <c:pt idx="50">
                  <c:v>137.73345657592401</c:v>
                </c:pt>
                <c:pt idx="51">
                  <c:v>139.369567895373</c:v>
                </c:pt>
                <c:pt idx="52">
                  <c:v>142.72635464637199</c:v>
                </c:pt>
                <c:pt idx="53">
                  <c:v>147.943243114929</c:v>
                </c:pt>
                <c:pt idx="54">
                  <c:v>151.232021822972</c:v>
                </c:pt>
                <c:pt idx="55">
                  <c:v>154.52137993420001</c:v>
                </c:pt>
                <c:pt idx="56">
                  <c:v>159.31142333881999</c:v>
                </c:pt>
                <c:pt idx="57">
                  <c:v>165.970222044678</c:v>
                </c:pt>
                <c:pt idx="58">
                  <c:v>171.238578828838</c:v>
                </c:pt>
                <c:pt idx="59">
                  <c:v>174.57434545485501</c:v>
                </c:pt>
                <c:pt idx="60">
                  <c:v>179.059196637604</c:v>
                </c:pt>
                <c:pt idx="61">
                  <c:v>182.40324490703799</c:v>
                </c:pt>
                <c:pt idx="62">
                  <c:v>184.26077289664701</c:v>
                </c:pt>
                <c:pt idx="63">
                  <c:v>186.701432964259</c:v>
                </c:pt>
                <c:pt idx="64">
                  <c:v>190.14203705766201</c:v>
                </c:pt>
                <c:pt idx="65">
                  <c:v>196.691540580382</c:v>
                </c:pt>
                <c:pt idx="66">
                  <c:v>203.77783561167999</c:v>
                </c:pt>
                <c:pt idx="67">
                  <c:v>205.87224854866699</c:v>
                </c:pt>
                <c:pt idx="68">
                  <c:v>206.52887981318901</c:v>
                </c:pt>
                <c:pt idx="69">
                  <c:v>210.90149405743099</c:v>
                </c:pt>
                <c:pt idx="70">
                  <c:v>217.10683347918101</c:v>
                </c:pt>
                <c:pt idx="71">
                  <c:v>222.38401651225399</c:v>
                </c:pt>
                <c:pt idx="72">
                  <c:v>223.642719031469</c:v>
                </c:pt>
                <c:pt idx="73">
                  <c:v>225.333118930193</c:v>
                </c:pt>
                <c:pt idx="74">
                  <c:v>231.225944824913</c:v>
                </c:pt>
                <c:pt idx="75">
                  <c:v>237.638239931171</c:v>
                </c:pt>
                <c:pt idx="76">
                  <c:v>243.688294052678</c:v>
                </c:pt>
                <c:pt idx="77">
                  <c:v>248.80950900777199</c:v>
                </c:pt>
                <c:pt idx="78">
                  <c:v>251.83895360295199</c:v>
                </c:pt>
                <c:pt idx="79">
                  <c:v>252.419433691884</c:v>
                </c:pt>
                <c:pt idx="80">
                  <c:v>253.53993104430899</c:v>
                </c:pt>
                <c:pt idx="81">
                  <c:v>254.99772392802399</c:v>
                </c:pt>
                <c:pt idx="82">
                  <c:v>263.78419428361701</c:v>
                </c:pt>
                <c:pt idx="83">
                  <c:v>276.631291558697</c:v>
                </c:pt>
                <c:pt idx="84">
                  <c:v>284.51068097523302</c:v>
                </c:pt>
                <c:pt idx="85">
                  <c:v>294.06560322963901</c:v>
                </c:pt>
                <c:pt idx="86">
                  <c:v>309.28119647048601</c:v>
                </c:pt>
                <c:pt idx="87">
                  <c:v>326.24872046834503</c:v>
                </c:pt>
                <c:pt idx="88">
                  <c:v>338.08645520734802</c:v>
                </c:pt>
                <c:pt idx="89">
                  <c:v>349.58142894784498</c:v>
                </c:pt>
                <c:pt idx="90">
                  <c:v>348.50190944590099</c:v>
                </c:pt>
                <c:pt idx="91">
                  <c:v>332.00898695919898</c:v>
                </c:pt>
                <c:pt idx="92">
                  <c:v>325.86798219729098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80-41C4-BC6D-921C51C38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50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RegionalPropertyType!$O$6:$O$98</c:f>
              <c:numCache>
                <c:formatCode>0</c:formatCode>
                <c:ptCount val="93"/>
                <c:pt idx="0">
                  <c:v>89.774243415797699</c:v>
                </c:pt>
                <c:pt idx="1">
                  <c:v>93.712463629314001</c:v>
                </c:pt>
                <c:pt idx="2">
                  <c:v>98.061907737846894</c:v>
                </c:pt>
                <c:pt idx="3">
                  <c:v>100</c:v>
                </c:pt>
                <c:pt idx="4">
                  <c:v>100.08227290417901</c:v>
                </c:pt>
                <c:pt idx="5">
                  <c:v>100.286883524741</c:v>
                </c:pt>
                <c:pt idx="6">
                  <c:v>101.66015892790899</c:v>
                </c:pt>
                <c:pt idx="7">
                  <c:v>103.625957874021</c:v>
                </c:pt>
                <c:pt idx="8">
                  <c:v>104.162786826085</c:v>
                </c:pt>
                <c:pt idx="9">
                  <c:v>103.769568490251</c:v>
                </c:pt>
                <c:pt idx="10">
                  <c:v>103.52649365948299</c:v>
                </c:pt>
                <c:pt idx="11">
                  <c:v>105.328064651505</c:v>
                </c:pt>
                <c:pt idx="12">
                  <c:v>110.02300322010301</c:v>
                </c:pt>
                <c:pt idx="13">
                  <c:v>113.272830080887</c:v>
                </c:pt>
                <c:pt idx="14">
                  <c:v>112.399757978737</c:v>
                </c:pt>
                <c:pt idx="15">
                  <c:v>112.454981970731</c:v>
                </c:pt>
                <c:pt idx="16">
                  <c:v>116.37219132240401</c:v>
                </c:pt>
                <c:pt idx="17">
                  <c:v>120.690670698418</c:v>
                </c:pt>
                <c:pt idx="18">
                  <c:v>121.504575687651</c:v>
                </c:pt>
                <c:pt idx="19">
                  <c:v>120.89703969607299</c:v>
                </c:pt>
                <c:pt idx="20">
                  <c:v>122.195441648905</c:v>
                </c:pt>
                <c:pt idx="21">
                  <c:v>125.49681412992901</c:v>
                </c:pt>
                <c:pt idx="22">
                  <c:v>129.64960836248099</c:v>
                </c:pt>
                <c:pt idx="23">
                  <c:v>130.87049222128101</c:v>
                </c:pt>
                <c:pt idx="24">
                  <c:v>127.15830310053801</c:v>
                </c:pt>
                <c:pt idx="25">
                  <c:v>122.95399383024299</c:v>
                </c:pt>
                <c:pt idx="26">
                  <c:v>124.380081862933</c:v>
                </c:pt>
                <c:pt idx="27">
                  <c:v>127.78083131995</c:v>
                </c:pt>
                <c:pt idx="28">
                  <c:v>128.73610876639</c:v>
                </c:pt>
                <c:pt idx="29">
                  <c:v>129.958863302373</c:v>
                </c:pt>
                <c:pt idx="30">
                  <c:v>129.62211512816</c:v>
                </c:pt>
                <c:pt idx="31">
                  <c:v>127.653645960981</c:v>
                </c:pt>
                <c:pt idx="32">
                  <c:v>124.848059066159</c:v>
                </c:pt>
                <c:pt idx="33">
                  <c:v>119.680381892266</c:v>
                </c:pt>
                <c:pt idx="34">
                  <c:v>112.842943826553</c:v>
                </c:pt>
                <c:pt idx="35">
                  <c:v>106.27098036237</c:v>
                </c:pt>
                <c:pt idx="36">
                  <c:v>98.417594564892497</c:v>
                </c:pt>
                <c:pt idx="37">
                  <c:v>92.6872463673959</c:v>
                </c:pt>
                <c:pt idx="38">
                  <c:v>93.074639810126897</c:v>
                </c:pt>
                <c:pt idx="39">
                  <c:v>92.872576479044199</c:v>
                </c:pt>
                <c:pt idx="40">
                  <c:v>88.327794036684693</c:v>
                </c:pt>
                <c:pt idx="41">
                  <c:v>84.261357568872597</c:v>
                </c:pt>
                <c:pt idx="42">
                  <c:v>81.102574993393105</c:v>
                </c:pt>
                <c:pt idx="43">
                  <c:v>77.949085699053299</c:v>
                </c:pt>
                <c:pt idx="44">
                  <c:v>77.083760855437504</c:v>
                </c:pt>
                <c:pt idx="45">
                  <c:v>78.887389119542306</c:v>
                </c:pt>
                <c:pt idx="46">
                  <c:v>80.340081920238504</c:v>
                </c:pt>
                <c:pt idx="47">
                  <c:v>79.8292651576688</c:v>
                </c:pt>
                <c:pt idx="48">
                  <c:v>77.834386852304206</c:v>
                </c:pt>
                <c:pt idx="49">
                  <c:v>75.120132293283305</c:v>
                </c:pt>
                <c:pt idx="50">
                  <c:v>74.250864807298598</c:v>
                </c:pt>
                <c:pt idx="51">
                  <c:v>75.385382931225806</c:v>
                </c:pt>
                <c:pt idx="52">
                  <c:v>77.729157380255302</c:v>
                </c:pt>
                <c:pt idx="53">
                  <c:v>80.487889302301795</c:v>
                </c:pt>
                <c:pt idx="54">
                  <c:v>82.276883946437593</c:v>
                </c:pt>
                <c:pt idx="55">
                  <c:v>82.939935636009196</c:v>
                </c:pt>
                <c:pt idx="56">
                  <c:v>83.296845269462295</c:v>
                </c:pt>
                <c:pt idx="57">
                  <c:v>84.357585934739305</c:v>
                </c:pt>
                <c:pt idx="58">
                  <c:v>86.780120913339701</c:v>
                </c:pt>
                <c:pt idx="59">
                  <c:v>89.081723365641494</c:v>
                </c:pt>
                <c:pt idx="60">
                  <c:v>89.896605789167296</c:v>
                </c:pt>
                <c:pt idx="61">
                  <c:v>90.766931714585297</c:v>
                </c:pt>
                <c:pt idx="62">
                  <c:v>91.722359237956894</c:v>
                </c:pt>
                <c:pt idx="63">
                  <c:v>91.652747836548102</c:v>
                </c:pt>
                <c:pt idx="64">
                  <c:v>91.937173622878504</c:v>
                </c:pt>
                <c:pt idx="65">
                  <c:v>93.675842663921401</c:v>
                </c:pt>
                <c:pt idx="66">
                  <c:v>95.972555838460295</c:v>
                </c:pt>
                <c:pt idx="67">
                  <c:v>98.898903271384896</c:v>
                </c:pt>
                <c:pt idx="68">
                  <c:v>105.375340046674</c:v>
                </c:pt>
                <c:pt idx="69">
                  <c:v>114.324943694834</c:v>
                </c:pt>
                <c:pt idx="70">
                  <c:v>114.10403450251</c:v>
                </c:pt>
                <c:pt idx="71">
                  <c:v>108.617067212148</c:v>
                </c:pt>
                <c:pt idx="72">
                  <c:v>108.18904409076799</c:v>
                </c:pt>
                <c:pt idx="73">
                  <c:v>111.44365041582</c:v>
                </c:pt>
                <c:pt idx="74">
                  <c:v>113.813993009374</c:v>
                </c:pt>
                <c:pt idx="75">
                  <c:v>113.307980186227</c:v>
                </c:pt>
                <c:pt idx="76">
                  <c:v>113.90813942692201</c:v>
                </c:pt>
                <c:pt idx="77">
                  <c:v>115.99852416659699</c:v>
                </c:pt>
                <c:pt idx="78">
                  <c:v>118.106284919044</c:v>
                </c:pt>
                <c:pt idx="79">
                  <c:v>118.79119862726</c:v>
                </c:pt>
                <c:pt idx="80">
                  <c:v>117.440726668438</c:v>
                </c:pt>
                <c:pt idx="81">
                  <c:v>113.953024392036</c:v>
                </c:pt>
                <c:pt idx="82">
                  <c:v>116.253560522893</c:v>
                </c:pt>
                <c:pt idx="83">
                  <c:v>122.871671074381</c:v>
                </c:pt>
                <c:pt idx="84">
                  <c:v>125.763894685221</c:v>
                </c:pt>
                <c:pt idx="85">
                  <c:v>128.09722006441601</c:v>
                </c:pt>
                <c:pt idx="86">
                  <c:v>131.64465271518199</c:v>
                </c:pt>
                <c:pt idx="87">
                  <c:v>135.23563813124301</c:v>
                </c:pt>
                <c:pt idx="88">
                  <c:v>139.23453057277499</c:v>
                </c:pt>
                <c:pt idx="89">
                  <c:v>143.55934845291799</c:v>
                </c:pt>
                <c:pt idx="90">
                  <c:v>137.489789514899</c:v>
                </c:pt>
                <c:pt idx="91">
                  <c:v>133.027601685468</c:v>
                </c:pt>
                <c:pt idx="92">
                  <c:v>135.56236145333901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C8-45F6-9BDB-76CB8A8DA8D2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RegionalPropertyType!$P$6:$P$98</c:f>
              <c:numCache>
                <c:formatCode>0</c:formatCode>
                <c:ptCount val="93"/>
                <c:pt idx="0">
                  <c:v>95.507213044467704</c:v>
                </c:pt>
                <c:pt idx="1">
                  <c:v>98.400293302779602</c:v>
                </c:pt>
                <c:pt idx="2">
                  <c:v>99.577179938951602</c:v>
                </c:pt>
                <c:pt idx="3">
                  <c:v>100</c:v>
                </c:pt>
                <c:pt idx="4">
                  <c:v>102.23759739072101</c:v>
                </c:pt>
                <c:pt idx="5">
                  <c:v>104.531272406771</c:v>
                </c:pt>
                <c:pt idx="6">
                  <c:v>104.675349672171</c:v>
                </c:pt>
                <c:pt idx="7">
                  <c:v>103.84098802342599</c:v>
                </c:pt>
                <c:pt idx="8">
                  <c:v>103.229314956612</c:v>
                </c:pt>
                <c:pt idx="9">
                  <c:v>104.558646624171</c:v>
                </c:pt>
                <c:pt idx="10">
                  <c:v>108.312643612611</c:v>
                </c:pt>
                <c:pt idx="11">
                  <c:v>110.06758964196899</c:v>
                </c:pt>
                <c:pt idx="12">
                  <c:v>109.239527344526</c:v>
                </c:pt>
                <c:pt idx="13">
                  <c:v>109.510409284349</c:v>
                </c:pt>
                <c:pt idx="14">
                  <c:v>111.37056586812299</c:v>
                </c:pt>
                <c:pt idx="15">
                  <c:v>113.605719907622</c:v>
                </c:pt>
                <c:pt idx="16">
                  <c:v>115.09962458644</c:v>
                </c:pt>
                <c:pt idx="17">
                  <c:v>113.77310489250399</c:v>
                </c:pt>
                <c:pt idx="18">
                  <c:v>110.869254607814</c:v>
                </c:pt>
                <c:pt idx="19">
                  <c:v>111.993122420777</c:v>
                </c:pt>
                <c:pt idx="20">
                  <c:v>119.240529718113</c:v>
                </c:pt>
                <c:pt idx="21">
                  <c:v>126.61486520816</c:v>
                </c:pt>
                <c:pt idx="22">
                  <c:v>127.071324419992</c:v>
                </c:pt>
                <c:pt idx="23">
                  <c:v>126.267564858933</c:v>
                </c:pt>
                <c:pt idx="24">
                  <c:v>127.70544384086401</c:v>
                </c:pt>
                <c:pt idx="25">
                  <c:v>129.38884462220901</c:v>
                </c:pt>
                <c:pt idx="26">
                  <c:v>131.292547400632</c:v>
                </c:pt>
                <c:pt idx="27">
                  <c:v>131.21556575635299</c:v>
                </c:pt>
                <c:pt idx="28">
                  <c:v>128.876834826026</c:v>
                </c:pt>
                <c:pt idx="29">
                  <c:v>126.068997015525</c:v>
                </c:pt>
                <c:pt idx="30">
                  <c:v>124.85778051703799</c:v>
                </c:pt>
                <c:pt idx="31">
                  <c:v>125.20287356934</c:v>
                </c:pt>
                <c:pt idx="32">
                  <c:v>125.52904280883</c:v>
                </c:pt>
                <c:pt idx="33">
                  <c:v>125.630526145716</c:v>
                </c:pt>
                <c:pt idx="34">
                  <c:v>119.191626631612</c:v>
                </c:pt>
                <c:pt idx="35">
                  <c:v>110.171941236647</c:v>
                </c:pt>
                <c:pt idx="36">
                  <c:v>105.256500039362</c:v>
                </c:pt>
                <c:pt idx="37">
                  <c:v>103.977549852615</c:v>
                </c:pt>
                <c:pt idx="38">
                  <c:v>101.56005007694201</c:v>
                </c:pt>
                <c:pt idx="39">
                  <c:v>96.060296419255494</c:v>
                </c:pt>
                <c:pt idx="40">
                  <c:v>92.724262997783995</c:v>
                </c:pt>
                <c:pt idx="41">
                  <c:v>91.879555886684798</c:v>
                </c:pt>
                <c:pt idx="42">
                  <c:v>89.635899551663698</c:v>
                </c:pt>
                <c:pt idx="43">
                  <c:v>86.234537738742105</c:v>
                </c:pt>
                <c:pt idx="44">
                  <c:v>86.9932637473038</c:v>
                </c:pt>
                <c:pt idx="45">
                  <c:v>91.175121015516694</c:v>
                </c:pt>
                <c:pt idx="46">
                  <c:v>90.137228505928604</c:v>
                </c:pt>
                <c:pt idx="47">
                  <c:v>86.379910977402602</c:v>
                </c:pt>
                <c:pt idx="48">
                  <c:v>85.9274243892621</c:v>
                </c:pt>
                <c:pt idx="49">
                  <c:v>86.076015457836803</c:v>
                </c:pt>
                <c:pt idx="50">
                  <c:v>87.454588514708306</c:v>
                </c:pt>
                <c:pt idx="51">
                  <c:v>88.361012603331105</c:v>
                </c:pt>
                <c:pt idx="52">
                  <c:v>88.119179167641903</c:v>
                </c:pt>
                <c:pt idx="53">
                  <c:v>89.680251622154003</c:v>
                </c:pt>
                <c:pt idx="54">
                  <c:v>91.7891424244511</c:v>
                </c:pt>
                <c:pt idx="55">
                  <c:v>93.3112121522541</c:v>
                </c:pt>
                <c:pt idx="56">
                  <c:v>97.496475695080505</c:v>
                </c:pt>
                <c:pt idx="57">
                  <c:v>102.93131914979</c:v>
                </c:pt>
                <c:pt idx="58">
                  <c:v>104.396296643315</c:v>
                </c:pt>
                <c:pt idx="59">
                  <c:v>104.504950508267</c:v>
                </c:pt>
                <c:pt idx="60">
                  <c:v>106.917904725431</c:v>
                </c:pt>
                <c:pt idx="61">
                  <c:v>110.877356656415</c:v>
                </c:pt>
                <c:pt idx="62">
                  <c:v>111.76851251670099</c:v>
                </c:pt>
                <c:pt idx="63">
                  <c:v>110.925511671446</c:v>
                </c:pt>
                <c:pt idx="64">
                  <c:v>115.089604347538</c:v>
                </c:pt>
                <c:pt idx="65">
                  <c:v>121.09524957477301</c:v>
                </c:pt>
                <c:pt idx="66">
                  <c:v>121.351977736333</c:v>
                </c:pt>
                <c:pt idx="67">
                  <c:v>120.107662812398</c:v>
                </c:pt>
                <c:pt idx="68">
                  <c:v>126.021890285349</c:v>
                </c:pt>
                <c:pt idx="69">
                  <c:v>135.569611593666</c:v>
                </c:pt>
                <c:pt idx="70">
                  <c:v>139.151078779595</c:v>
                </c:pt>
                <c:pt idx="71">
                  <c:v>138.51519840674399</c:v>
                </c:pt>
                <c:pt idx="72">
                  <c:v>139.83928028449199</c:v>
                </c:pt>
                <c:pt idx="73">
                  <c:v>142.12867906952101</c:v>
                </c:pt>
                <c:pt idx="74">
                  <c:v>145.114147243921</c:v>
                </c:pt>
                <c:pt idx="75">
                  <c:v>147.94046721530901</c:v>
                </c:pt>
                <c:pt idx="76">
                  <c:v>150.113449092748</c:v>
                </c:pt>
                <c:pt idx="77">
                  <c:v>152.47746895327199</c:v>
                </c:pt>
                <c:pt idx="78">
                  <c:v>155.373870621957</c:v>
                </c:pt>
                <c:pt idx="79">
                  <c:v>158.18251592394401</c:v>
                </c:pt>
                <c:pt idx="80">
                  <c:v>161.06082226644199</c:v>
                </c:pt>
                <c:pt idx="81">
                  <c:v>164.53615989058099</c:v>
                </c:pt>
                <c:pt idx="82">
                  <c:v>165.97947563571</c:v>
                </c:pt>
                <c:pt idx="83">
                  <c:v>168.29033975529899</c:v>
                </c:pt>
                <c:pt idx="84">
                  <c:v>178.84820555160201</c:v>
                </c:pt>
                <c:pt idx="85">
                  <c:v>193.70878329048099</c:v>
                </c:pt>
                <c:pt idx="86">
                  <c:v>199.474863083808</c:v>
                </c:pt>
                <c:pt idx="87">
                  <c:v>200.52617455129101</c:v>
                </c:pt>
                <c:pt idx="88">
                  <c:v>212.119427411586</c:v>
                </c:pt>
                <c:pt idx="89">
                  <c:v>231.598161061144</c:v>
                </c:pt>
                <c:pt idx="90">
                  <c:v>237.50993542024</c:v>
                </c:pt>
                <c:pt idx="91">
                  <c:v>232.15778754664001</c:v>
                </c:pt>
                <c:pt idx="92">
                  <c:v>226.62585317273999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C8-45F6-9BDB-76CB8A8DA8D2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RegionalPropertyType!$Q$6:$Q$98</c:f>
              <c:numCache>
                <c:formatCode>0</c:formatCode>
                <c:ptCount val="93"/>
                <c:pt idx="0">
                  <c:v>94.340819491944501</c:v>
                </c:pt>
                <c:pt idx="1">
                  <c:v>95.895772658239494</c:v>
                </c:pt>
                <c:pt idx="2">
                  <c:v>99.411714092937501</c:v>
                </c:pt>
                <c:pt idx="3">
                  <c:v>100</c:v>
                </c:pt>
                <c:pt idx="4">
                  <c:v>99.934469324280897</c:v>
                </c:pt>
                <c:pt idx="5">
                  <c:v>105.007599498071</c:v>
                </c:pt>
                <c:pt idx="6">
                  <c:v>111.967488262963</c:v>
                </c:pt>
                <c:pt idx="7">
                  <c:v>114.58238289380699</c:v>
                </c:pt>
                <c:pt idx="8">
                  <c:v>114.915373585392</c:v>
                </c:pt>
                <c:pt idx="9">
                  <c:v>115.796689538367</c:v>
                </c:pt>
                <c:pt idx="10">
                  <c:v>118.00489962593799</c:v>
                </c:pt>
                <c:pt idx="11">
                  <c:v>121.00844257948199</c:v>
                </c:pt>
                <c:pt idx="12">
                  <c:v>125.210292643044</c:v>
                </c:pt>
                <c:pt idx="13">
                  <c:v>130.61973994361099</c:v>
                </c:pt>
                <c:pt idx="14">
                  <c:v>133.86889600997401</c:v>
                </c:pt>
                <c:pt idx="15">
                  <c:v>137.22438268577</c:v>
                </c:pt>
                <c:pt idx="16">
                  <c:v>142.096464128077</c:v>
                </c:pt>
                <c:pt idx="17">
                  <c:v>143.51009535963101</c:v>
                </c:pt>
                <c:pt idx="18">
                  <c:v>143.883799131328</c:v>
                </c:pt>
                <c:pt idx="19">
                  <c:v>148.02876399845599</c:v>
                </c:pt>
                <c:pt idx="20">
                  <c:v>155.55005425450599</c:v>
                </c:pt>
                <c:pt idx="21">
                  <c:v>162.80588756330701</c:v>
                </c:pt>
                <c:pt idx="22">
                  <c:v>162.401354253108</c:v>
                </c:pt>
                <c:pt idx="23">
                  <c:v>159.83055808744999</c:v>
                </c:pt>
                <c:pt idx="24">
                  <c:v>159.00041024953899</c:v>
                </c:pt>
                <c:pt idx="25">
                  <c:v>155.53863178937601</c:v>
                </c:pt>
                <c:pt idx="26">
                  <c:v>154.883828415734</c:v>
                </c:pt>
                <c:pt idx="27">
                  <c:v>158.46615760655001</c:v>
                </c:pt>
                <c:pt idx="28">
                  <c:v>160.24907518323201</c:v>
                </c:pt>
                <c:pt idx="29">
                  <c:v>156.54957387749201</c:v>
                </c:pt>
                <c:pt idx="30">
                  <c:v>151.46464270152401</c:v>
                </c:pt>
                <c:pt idx="31">
                  <c:v>147.97466133352401</c:v>
                </c:pt>
                <c:pt idx="32">
                  <c:v>142.82377193783299</c:v>
                </c:pt>
                <c:pt idx="33">
                  <c:v>139.57716323889099</c:v>
                </c:pt>
                <c:pt idx="34">
                  <c:v>133.707288994576</c:v>
                </c:pt>
                <c:pt idx="35">
                  <c:v>124.088044344057</c:v>
                </c:pt>
                <c:pt idx="36">
                  <c:v>118.644719176937</c:v>
                </c:pt>
                <c:pt idx="37">
                  <c:v>118.448416129004</c:v>
                </c:pt>
                <c:pt idx="38">
                  <c:v>117.805307133689</c:v>
                </c:pt>
                <c:pt idx="39">
                  <c:v>114.215777402461</c:v>
                </c:pt>
                <c:pt idx="40">
                  <c:v>110.761425954484</c:v>
                </c:pt>
                <c:pt idx="41">
                  <c:v>106.884503269703</c:v>
                </c:pt>
                <c:pt idx="42">
                  <c:v>104.181771464276</c:v>
                </c:pt>
                <c:pt idx="43">
                  <c:v>103.180768532898</c:v>
                </c:pt>
                <c:pt idx="44">
                  <c:v>102.660523986329</c:v>
                </c:pt>
                <c:pt idx="45">
                  <c:v>101.680467325885</c:v>
                </c:pt>
                <c:pt idx="46">
                  <c:v>100.461602941208</c:v>
                </c:pt>
                <c:pt idx="47">
                  <c:v>99.711743990192403</c:v>
                </c:pt>
                <c:pt idx="48">
                  <c:v>97.622248420999199</c:v>
                </c:pt>
                <c:pt idx="49">
                  <c:v>96.474171773163903</c:v>
                </c:pt>
                <c:pt idx="50">
                  <c:v>100.332852817831</c:v>
                </c:pt>
                <c:pt idx="51">
                  <c:v>103.30445190138801</c:v>
                </c:pt>
                <c:pt idx="52">
                  <c:v>102.348685966083</c:v>
                </c:pt>
                <c:pt idx="53">
                  <c:v>103.288695641096</c:v>
                </c:pt>
                <c:pt idx="54">
                  <c:v>106.914517539111</c:v>
                </c:pt>
                <c:pt idx="55">
                  <c:v>109.322315989774</c:v>
                </c:pt>
                <c:pt idx="56">
                  <c:v>110.472005624593</c:v>
                </c:pt>
                <c:pt idx="57">
                  <c:v>113.33898810498199</c:v>
                </c:pt>
                <c:pt idx="58">
                  <c:v>115.90040083896</c:v>
                </c:pt>
                <c:pt idx="59">
                  <c:v>116.750889267358</c:v>
                </c:pt>
                <c:pt idx="60">
                  <c:v>119.133970749113</c:v>
                </c:pt>
                <c:pt idx="61">
                  <c:v>121.606077196001</c:v>
                </c:pt>
                <c:pt idx="62">
                  <c:v>120.884991701163</c:v>
                </c:pt>
                <c:pt idx="63">
                  <c:v>120.928958652923</c:v>
                </c:pt>
                <c:pt idx="64">
                  <c:v>123.940420124173</c:v>
                </c:pt>
                <c:pt idx="65">
                  <c:v>128.21307326311501</c:v>
                </c:pt>
                <c:pt idx="66">
                  <c:v>132.12222995084599</c:v>
                </c:pt>
                <c:pt idx="67">
                  <c:v>134.86646821033699</c:v>
                </c:pt>
                <c:pt idx="68">
                  <c:v>137.34400246296599</c:v>
                </c:pt>
                <c:pt idx="69">
                  <c:v>139.23936283658699</c:v>
                </c:pt>
                <c:pt idx="70">
                  <c:v>141.74704333232401</c:v>
                </c:pt>
                <c:pt idx="71">
                  <c:v>143.95678184550701</c:v>
                </c:pt>
                <c:pt idx="72">
                  <c:v>143.753581410614</c:v>
                </c:pt>
                <c:pt idx="73">
                  <c:v>142.55534678627899</c:v>
                </c:pt>
                <c:pt idx="74">
                  <c:v>145.78273181561499</c:v>
                </c:pt>
                <c:pt idx="75">
                  <c:v>149.719439602309</c:v>
                </c:pt>
                <c:pt idx="76">
                  <c:v>148.59345776536099</c:v>
                </c:pt>
                <c:pt idx="77">
                  <c:v>148.119886975371</c:v>
                </c:pt>
                <c:pt idx="78">
                  <c:v>148.21896201144801</c:v>
                </c:pt>
                <c:pt idx="79">
                  <c:v>147.775334532188</c:v>
                </c:pt>
                <c:pt idx="80">
                  <c:v>147.23449135564201</c:v>
                </c:pt>
                <c:pt idx="81">
                  <c:v>145.37236316686699</c:v>
                </c:pt>
                <c:pt idx="82">
                  <c:v>147.97286436721399</c:v>
                </c:pt>
                <c:pt idx="83">
                  <c:v>153.55005888774599</c:v>
                </c:pt>
                <c:pt idx="84">
                  <c:v>159.03858060047199</c:v>
                </c:pt>
                <c:pt idx="85">
                  <c:v>169.19330649139701</c:v>
                </c:pt>
                <c:pt idx="86">
                  <c:v>175.99941114077299</c:v>
                </c:pt>
                <c:pt idx="87">
                  <c:v>177.22079146339999</c:v>
                </c:pt>
                <c:pt idx="88">
                  <c:v>180.976666126993</c:v>
                </c:pt>
                <c:pt idx="89">
                  <c:v>182.49158779453001</c:v>
                </c:pt>
                <c:pt idx="90">
                  <c:v>178.047052239511</c:v>
                </c:pt>
                <c:pt idx="91">
                  <c:v>176.216092422375</c:v>
                </c:pt>
                <c:pt idx="92">
                  <c:v>179.40705336924501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C8-45F6-9BDB-76CB8A8DA8D2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RegionalPropertyType!$R$6:$R$98</c:f>
              <c:numCache>
                <c:formatCode>0</c:formatCode>
                <c:ptCount val="93"/>
                <c:pt idx="0">
                  <c:v>96.873852482707605</c:v>
                </c:pt>
                <c:pt idx="1">
                  <c:v>103.31334799278</c:v>
                </c:pt>
                <c:pt idx="2">
                  <c:v>101.942304364094</c:v>
                </c:pt>
                <c:pt idx="3">
                  <c:v>100</c:v>
                </c:pt>
                <c:pt idx="4">
                  <c:v>105.61349865494699</c:v>
                </c:pt>
                <c:pt idx="5">
                  <c:v>112.966939688767</c:v>
                </c:pt>
                <c:pt idx="6">
                  <c:v>115.251357998659</c:v>
                </c:pt>
                <c:pt idx="7">
                  <c:v>115.86766944782801</c:v>
                </c:pt>
                <c:pt idx="8">
                  <c:v>119.162960349697</c:v>
                </c:pt>
                <c:pt idx="9">
                  <c:v>126.295930899179</c:v>
                </c:pt>
                <c:pt idx="10">
                  <c:v>134.91331756205301</c:v>
                </c:pt>
                <c:pt idx="11">
                  <c:v>137.80933759431301</c:v>
                </c:pt>
                <c:pt idx="12">
                  <c:v>137.70917754447001</c:v>
                </c:pt>
                <c:pt idx="13">
                  <c:v>139.69026800001001</c:v>
                </c:pt>
                <c:pt idx="14">
                  <c:v>143.530698640558</c:v>
                </c:pt>
                <c:pt idx="15">
                  <c:v>148.505923565877</c:v>
                </c:pt>
                <c:pt idx="16">
                  <c:v>153.93004741414001</c:v>
                </c:pt>
                <c:pt idx="17">
                  <c:v>160.09786718756999</c:v>
                </c:pt>
                <c:pt idx="18">
                  <c:v>168.25741176458999</c:v>
                </c:pt>
                <c:pt idx="19">
                  <c:v>172.69188739631301</c:v>
                </c:pt>
                <c:pt idx="20">
                  <c:v>170.73297870076101</c:v>
                </c:pt>
                <c:pt idx="21">
                  <c:v>169.455259405248</c:v>
                </c:pt>
                <c:pt idx="22">
                  <c:v>173.03067562497299</c:v>
                </c:pt>
                <c:pt idx="23">
                  <c:v>176.803271309037</c:v>
                </c:pt>
                <c:pt idx="24">
                  <c:v>175.174950505548</c:v>
                </c:pt>
                <c:pt idx="25">
                  <c:v>171.78014459103699</c:v>
                </c:pt>
                <c:pt idx="26">
                  <c:v>169.385409492175</c:v>
                </c:pt>
                <c:pt idx="27">
                  <c:v>167.00705111967</c:v>
                </c:pt>
                <c:pt idx="28">
                  <c:v>162.882427750381</c:v>
                </c:pt>
                <c:pt idx="29">
                  <c:v>158.40258717855301</c:v>
                </c:pt>
                <c:pt idx="30">
                  <c:v>155.434158560008</c:v>
                </c:pt>
                <c:pt idx="31">
                  <c:v>151.96474198754501</c:v>
                </c:pt>
                <c:pt idx="32">
                  <c:v>144.45195516769701</c:v>
                </c:pt>
                <c:pt idx="33">
                  <c:v>137.08671438814901</c:v>
                </c:pt>
                <c:pt idx="34">
                  <c:v>129.23476083628901</c:v>
                </c:pt>
                <c:pt idx="35">
                  <c:v>121.757243671007</c:v>
                </c:pt>
                <c:pt idx="36">
                  <c:v>117.626256071809</c:v>
                </c:pt>
                <c:pt idx="37">
                  <c:v>112.476292217661</c:v>
                </c:pt>
                <c:pt idx="38">
                  <c:v>102.87638577857</c:v>
                </c:pt>
                <c:pt idx="39">
                  <c:v>95.994717363996998</c:v>
                </c:pt>
                <c:pt idx="40">
                  <c:v>94.845327269919196</c:v>
                </c:pt>
                <c:pt idx="41">
                  <c:v>95.476623901939604</c:v>
                </c:pt>
                <c:pt idx="42">
                  <c:v>94.559278766541993</c:v>
                </c:pt>
                <c:pt idx="43">
                  <c:v>92.401785559465196</c:v>
                </c:pt>
                <c:pt idx="44">
                  <c:v>94.482856794839606</c:v>
                </c:pt>
                <c:pt idx="45">
                  <c:v>98.986810920342194</c:v>
                </c:pt>
                <c:pt idx="46">
                  <c:v>104.569352789123</c:v>
                </c:pt>
                <c:pt idx="47">
                  <c:v>107.291994929708</c:v>
                </c:pt>
                <c:pt idx="48">
                  <c:v>102.590506183036</c:v>
                </c:pt>
                <c:pt idx="49">
                  <c:v>98.766279803608001</c:v>
                </c:pt>
                <c:pt idx="50">
                  <c:v>105.017399954727</c:v>
                </c:pt>
                <c:pt idx="51">
                  <c:v>113.355552253292</c:v>
                </c:pt>
                <c:pt idx="52">
                  <c:v>118.13801529515401</c:v>
                </c:pt>
                <c:pt idx="53">
                  <c:v>125.62648029999001</c:v>
                </c:pt>
                <c:pt idx="54">
                  <c:v>129.95170321376199</c:v>
                </c:pt>
                <c:pt idx="55">
                  <c:v>130.22934440537099</c:v>
                </c:pt>
                <c:pt idx="56">
                  <c:v>134.11219974953499</c:v>
                </c:pt>
                <c:pt idx="57">
                  <c:v>139.86895670354201</c:v>
                </c:pt>
                <c:pt idx="58">
                  <c:v>142.068443984011</c:v>
                </c:pt>
                <c:pt idx="59">
                  <c:v>143.288194731217</c:v>
                </c:pt>
                <c:pt idx="60">
                  <c:v>147.181144889602</c:v>
                </c:pt>
                <c:pt idx="61">
                  <c:v>155.490657251215</c:v>
                </c:pt>
                <c:pt idx="62">
                  <c:v>161.98024212618199</c:v>
                </c:pt>
                <c:pt idx="63">
                  <c:v>162.236723968256</c:v>
                </c:pt>
                <c:pt idx="64">
                  <c:v>163.03204790235401</c:v>
                </c:pt>
                <c:pt idx="65">
                  <c:v>166.11766720210201</c:v>
                </c:pt>
                <c:pt idx="66">
                  <c:v>172.61498899220899</c:v>
                </c:pt>
                <c:pt idx="67">
                  <c:v>180.73920726264799</c:v>
                </c:pt>
                <c:pt idx="68">
                  <c:v>190.62084373433399</c:v>
                </c:pt>
                <c:pt idx="69">
                  <c:v>200.88053710791101</c:v>
                </c:pt>
                <c:pt idx="70">
                  <c:v>199.47040990962</c:v>
                </c:pt>
                <c:pt idx="71">
                  <c:v>195.68038252111</c:v>
                </c:pt>
                <c:pt idx="72">
                  <c:v>200.48248468978099</c:v>
                </c:pt>
                <c:pt idx="73">
                  <c:v>207.27014380227601</c:v>
                </c:pt>
                <c:pt idx="74">
                  <c:v>211.02161458138099</c:v>
                </c:pt>
                <c:pt idx="75">
                  <c:v>211.61808537253299</c:v>
                </c:pt>
                <c:pt idx="76">
                  <c:v>211.97803463307201</c:v>
                </c:pt>
                <c:pt idx="77">
                  <c:v>214.945827859773</c:v>
                </c:pt>
                <c:pt idx="78">
                  <c:v>220.08304252712401</c:v>
                </c:pt>
                <c:pt idx="79">
                  <c:v>224.16000412183499</c:v>
                </c:pt>
                <c:pt idx="80">
                  <c:v>225.832528552713</c:v>
                </c:pt>
                <c:pt idx="81">
                  <c:v>226.04566442850199</c:v>
                </c:pt>
                <c:pt idx="82">
                  <c:v>233.97531933001699</c:v>
                </c:pt>
                <c:pt idx="83">
                  <c:v>247.21157007467801</c:v>
                </c:pt>
                <c:pt idx="84">
                  <c:v>260.01335106030098</c:v>
                </c:pt>
                <c:pt idx="85">
                  <c:v>274.871760122029</c:v>
                </c:pt>
                <c:pt idx="86">
                  <c:v>285.24009960939998</c:v>
                </c:pt>
                <c:pt idx="87">
                  <c:v>290.117763007213</c:v>
                </c:pt>
                <c:pt idx="88">
                  <c:v>302.84433099368499</c:v>
                </c:pt>
                <c:pt idx="89">
                  <c:v>325.36118626658498</c:v>
                </c:pt>
                <c:pt idx="90">
                  <c:v>320.38302282771798</c:v>
                </c:pt>
                <c:pt idx="91">
                  <c:v>306.646019759453</c:v>
                </c:pt>
                <c:pt idx="92">
                  <c:v>300.85124040926502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C8-45F6-9BDB-76CB8A8DA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50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RegionalPropertyType!$S$6:$S$98</c:f>
              <c:numCache>
                <c:formatCode>0</c:formatCode>
                <c:ptCount val="93"/>
                <c:pt idx="0">
                  <c:v>91.448463398278406</c:v>
                </c:pt>
                <c:pt idx="1">
                  <c:v>98.547245169146393</c:v>
                </c:pt>
                <c:pt idx="2">
                  <c:v>101.285966962731</c:v>
                </c:pt>
                <c:pt idx="3">
                  <c:v>100</c:v>
                </c:pt>
                <c:pt idx="4">
                  <c:v>102.159961795485</c:v>
                </c:pt>
                <c:pt idx="5">
                  <c:v>102.79097607381399</c:v>
                </c:pt>
                <c:pt idx="6">
                  <c:v>100.689886455249</c:v>
                </c:pt>
                <c:pt idx="7">
                  <c:v>102.41195958392601</c:v>
                </c:pt>
                <c:pt idx="8">
                  <c:v>107.228119242763</c:v>
                </c:pt>
                <c:pt idx="9">
                  <c:v>110.866826385642</c:v>
                </c:pt>
                <c:pt idx="10">
                  <c:v>112.43219459986599</c:v>
                </c:pt>
                <c:pt idx="11">
                  <c:v>113.49648485736</c:v>
                </c:pt>
                <c:pt idx="12">
                  <c:v>115.944186666441</c:v>
                </c:pt>
                <c:pt idx="13">
                  <c:v>118.886427170646</c:v>
                </c:pt>
                <c:pt idx="14">
                  <c:v>122.440590904277</c:v>
                </c:pt>
                <c:pt idx="15">
                  <c:v>125.47572723366601</c:v>
                </c:pt>
                <c:pt idx="16">
                  <c:v>125.771248432893</c:v>
                </c:pt>
                <c:pt idx="17">
                  <c:v>125.619307487342</c:v>
                </c:pt>
                <c:pt idx="18">
                  <c:v>132.43805130934101</c:v>
                </c:pt>
                <c:pt idx="19">
                  <c:v>142.84737081374701</c:v>
                </c:pt>
                <c:pt idx="20">
                  <c:v>150.40562403449499</c:v>
                </c:pt>
                <c:pt idx="21">
                  <c:v>157.271283850896</c:v>
                </c:pt>
                <c:pt idx="22">
                  <c:v>158.72588911309299</c:v>
                </c:pt>
                <c:pt idx="23">
                  <c:v>158.833317522806</c:v>
                </c:pt>
                <c:pt idx="24">
                  <c:v>163.25531530987701</c:v>
                </c:pt>
                <c:pt idx="25">
                  <c:v>168.117224806558</c:v>
                </c:pt>
                <c:pt idx="26">
                  <c:v>170.31269880631299</c:v>
                </c:pt>
                <c:pt idx="27">
                  <c:v>172.25593431472399</c:v>
                </c:pt>
                <c:pt idx="28">
                  <c:v>176.25153154009001</c:v>
                </c:pt>
                <c:pt idx="29">
                  <c:v>177.797552778697</c:v>
                </c:pt>
                <c:pt idx="30">
                  <c:v>171.63893658325799</c:v>
                </c:pt>
                <c:pt idx="31">
                  <c:v>166.550617847729</c:v>
                </c:pt>
                <c:pt idx="32">
                  <c:v>168.79575794285799</c:v>
                </c:pt>
                <c:pt idx="33">
                  <c:v>172.33319488241099</c:v>
                </c:pt>
                <c:pt idx="34">
                  <c:v>165.539719689571</c:v>
                </c:pt>
                <c:pt idx="35">
                  <c:v>152.91615897271899</c:v>
                </c:pt>
                <c:pt idx="36">
                  <c:v>142.47295650870299</c:v>
                </c:pt>
                <c:pt idx="37">
                  <c:v>134.50870447448801</c:v>
                </c:pt>
                <c:pt idx="38">
                  <c:v>133.641748295436</c:v>
                </c:pt>
                <c:pt idx="39">
                  <c:v>135.87416155051901</c:v>
                </c:pt>
                <c:pt idx="40">
                  <c:v>132.84365358420999</c:v>
                </c:pt>
                <c:pt idx="41">
                  <c:v>126.280806046856</c:v>
                </c:pt>
                <c:pt idx="42">
                  <c:v>125.90438131471601</c:v>
                </c:pt>
                <c:pt idx="43">
                  <c:v>127.87623039823301</c:v>
                </c:pt>
                <c:pt idx="44">
                  <c:v>127.85913262973099</c:v>
                </c:pt>
                <c:pt idx="45">
                  <c:v>130.590656740724</c:v>
                </c:pt>
                <c:pt idx="46">
                  <c:v>133.869751808844</c:v>
                </c:pt>
                <c:pt idx="47">
                  <c:v>134.73782782482499</c:v>
                </c:pt>
                <c:pt idx="48">
                  <c:v>133.971962191361</c:v>
                </c:pt>
                <c:pt idx="49">
                  <c:v>134.43233236124701</c:v>
                </c:pt>
                <c:pt idx="50">
                  <c:v>135.77781958955299</c:v>
                </c:pt>
                <c:pt idx="51">
                  <c:v>136.489693588477</c:v>
                </c:pt>
                <c:pt idx="52">
                  <c:v>136.918707831283</c:v>
                </c:pt>
                <c:pt idx="53">
                  <c:v>135.179718512227</c:v>
                </c:pt>
                <c:pt idx="54">
                  <c:v>137.56329723001801</c:v>
                </c:pt>
                <c:pt idx="55">
                  <c:v>144.266878170251</c:v>
                </c:pt>
                <c:pt idx="56">
                  <c:v>148.26845973479001</c:v>
                </c:pt>
                <c:pt idx="57">
                  <c:v>151.87080484179901</c:v>
                </c:pt>
                <c:pt idx="58">
                  <c:v>154.143723745508</c:v>
                </c:pt>
                <c:pt idx="59">
                  <c:v>155.380739829769</c:v>
                </c:pt>
                <c:pt idx="60">
                  <c:v>158.37281493578999</c:v>
                </c:pt>
                <c:pt idx="61">
                  <c:v>159.55938101145901</c:v>
                </c:pt>
                <c:pt idx="62">
                  <c:v>155.667463038759</c:v>
                </c:pt>
                <c:pt idx="63">
                  <c:v>154.687855761316</c:v>
                </c:pt>
                <c:pt idx="64">
                  <c:v>161.47606802462801</c:v>
                </c:pt>
                <c:pt idx="65">
                  <c:v>169.27302489567001</c:v>
                </c:pt>
                <c:pt idx="66">
                  <c:v>174.204412642271</c:v>
                </c:pt>
                <c:pt idx="67">
                  <c:v>177.47047955737699</c:v>
                </c:pt>
                <c:pt idx="68">
                  <c:v>180.654575319667</c:v>
                </c:pt>
                <c:pt idx="69">
                  <c:v>184.26409351196099</c:v>
                </c:pt>
                <c:pt idx="70">
                  <c:v>186.557151716276</c:v>
                </c:pt>
                <c:pt idx="71">
                  <c:v>188.201130022548</c:v>
                </c:pt>
                <c:pt idx="72">
                  <c:v>189.817579573708</c:v>
                </c:pt>
                <c:pt idx="73">
                  <c:v>190.81104159521601</c:v>
                </c:pt>
                <c:pt idx="74">
                  <c:v>195.698036754019</c:v>
                </c:pt>
                <c:pt idx="75">
                  <c:v>199.194571888474</c:v>
                </c:pt>
                <c:pt idx="76">
                  <c:v>196.50904384689099</c:v>
                </c:pt>
                <c:pt idx="77">
                  <c:v>194.974561879953</c:v>
                </c:pt>
                <c:pt idx="78">
                  <c:v>198.43715583289799</c:v>
                </c:pt>
                <c:pt idx="79">
                  <c:v>204.23281784127599</c:v>
                </c:pt>
                <c:pt idx="80">
                  <c:v>210.26942870152899</c:v>
                </c:pt>
                <c:pt idx="81">
                  <c:v>215.87533750161501</c:v>
                </c:pt>
                <c:pt idx="82">
                  <c:v>217.865044782083</c:v>
                </c:pt>
                <c:pt idx="83">
                  <c:v>214.539069926553</c:v>
                </c:pt>
                <c:pt idx="84">
                  <c:v>210.71021260066601</c:v>
                </c:pt>
                <c:pt idx="85">
                  <c:v>216.879409102848</c:v>
                </c:pt>
                <c:pt idx="86">
                  <c:v>227.83878919311999</c:v>
                </c:pt>
                <c:pt idx="87">
                  <c:v>229.36910593500099</c:v>
                </c:pt>
                <c:pt idx="88">
                  <c:v>228.92257175193799</c:v>
                </c:pt>
                <c:pt idx="89">
                  <c:v>241.570361310892</c:v>
                </c:pt>
                <c:pt idx="90">
                  <c:v>257.090207836155</c:v>
                </c:pt>
                <c:pt idx="91">
                  <c:v>258.97953689961997</c:v>
                </c:pt>
                <c:pt idx="92">
                  <c:v>253.97294364603499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F4-457E-B384-A4BD7695B181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RegionalPropertyType!$T$6:$T$98</c:f>
              <c:numCache>
                <c:formatCode>0</c:formatCode>
                <c:ptCount val="93"/>
                <c:pt idx="0">
                  <c:v>98.277644710144997</c:v>
                </c:pt>
                <c:pt idx="1">
                  <c:v>101.818320919998</c:v>
                </c:pt>
                <c:pt idx="2">
                  <c:v>100.24820325186499</c:v>
                </c:pt>
                <c:pt idx="3">
                  <c:v>100</c:v>
                </c:pt>
                <c:pt idx="4">
                  <c:v>106.503859584335</c:v>
                </c:pt>
                <c:pt idx="5">
                  <c:v>108.652886208148</c:v>
                </c:pt>
                <c:pt idx="6">
                  <c:v>101.995183690833</c:v>
                </c:pt>
                <c:pt idx="7">
                  <c:v>99.142963493937799</c:v>
                </c:pt>
                <c:pt idx="8">
                  <c:v>103.64676134963599</c:v>
                </c:pt>
                <c:pt idx="9">
                  <c:v>111.33007059241</c:v>
                </c:pt>
                <c:pt idx="10">
                  <c:v>114.537519624959</c:v>
                </c:pt>
                <c:pt idx="11">
                  <c:v>113.054926593793</c:v>
                </c:pt>
                <c:pt idx="12">
                  <c:v>115.921853527821</c:v>
                </c:pt>
                <c:pt idx="13">
                  <c:v>119.886674570805</c:v>
                </c:pt>
                <c:pt idx="14">
                  <c:v>122.26562289544501</c:v>
                </c:pt>
                <c:pt idx="15">
                  <c:v>127.329813974529</c:v>
                </c:pt>
                <c:pt idx="16">
                  <c:v>137.38862607652001</c:v>
                </c:pt>
                <c:pt idx="17">
                  <c:v>145.32917665762099</c:v>
                </c:pt>
                <c:pt idx="18">
                  <c:v>145.34676456222701</c:v>
                </c:pt>
                <c:pt idx="19">
                  <c:v>147.16661244558199</c:v>
                </c:pt>
                <c:pt idx="20">
                  <c:v>154.457333815944</c:v>
                </c:pt>
                <c:pt idx="21">
                  <c:v>160.94715859431</c:v>
                </c:pt>
                <c:pt idx="22">
                  <c:v>163.52079091735999</c:v>
                </c:pt>
                <c:pt idx="23">
                  <c:v>164.99930958252699</c:v>
                </c:pt>
                <c:pt idx="24">
                  <c:v>166.78446396309599</c:v>
                </c:pt>
                <c:pt idx="25">
                  <c:v>166.970342530371</c:v>
                </c:pt>
                <c:pt idx="26">
                  <c:v>171.103827077669</c:v>
                </c:pt>
                <c:pt idx="27">
                  <c:v>179.335462790284</c:v>
                </c:pt>
                <c:pt idx="28">
                  <c:v>184.34024081594899</c:v>
                </c:pt>
                <c:pt idx="29">
                  <c:v>186.476616485921</c:v>
                </c:pt>
                <c:pt idx="30">
                  <c:v>188.378835529768</c:v>
                </c:pt>
                <c:pt idx="31">
                  <c:v>187.87220741590301</c:v>
                </c:pt>
                <c:pt idx="32">
                  <c:v>183.32769330303199</c:v>
                </c:pt>
                <c:pt idx="33">
                  <c:v>181.071233331386</c:v>
                </c:pt>
                <c:pt idx="34">
                  <c:v>184.15605338134</c:v>
                </c:pt>
                <c:pt idx="35">
                  <c:v>181.03998140201301</c:v>
                </c:pt>
                <c:pt idx="36">
                  <c:v>166.60426659925699</c:v>
                </c:pt>
                <c:pt idx="37">
                  <c:v>156.74485272810901</c:v>
                </c:pt>
                <c:pt idx="38">
                  <c:v>154.98562350235699</c:v>
                </c:pt>
                <c:pt idx="39">
                  <c:v>152.67643541089899</c:v>
                </c:pt>
                <c:pt idx="40">
                  <c:v>150.32971036541099</c:v>
                </c:pt>
                <c:pt idx="41">
                  <c:v>151.216787744052</c:v>
                </c:pt>
                <c:pt idx="42">
                  <c:v>151.13260994365501</c:v>
                </c:pt>
                <c:pt idx="43">
                  <c:v>149.01326450634599</c:v>
                </c:pt>
                <c:pt idx="44">
                  <c:v>149.861257921354</c:v>
                </c:pt>
                <c:pt idx="45">
                  <c:v>151.283295371376</c:v>
                </c:pt>
                <c:pt idx="46">
                  <c:v>149.39375532430901</c:v>
                </c:pt>
                <c:pt idx="47">
                  <c:v>147.37403792385899</c:v>
                </c:pt>
                <c:pt idx="48">
                  <c:v>146.00594201905699</c:v>
                </c:pt>
                <c:pt idx="49">
                  <c:v>147.037164623607</c:v>
                </c:pt>
                <c:pt idx="50">
                  <c:v>149.65557888708699</c:v>
                </c:pt>
                <c:pt idx="51">
                  <c:v>150.619635296193</c:v>
                </c:pt>
                <c:pt idx="52">
                  <c:v>152.03091783152601</c:v>
                </c:pt>
                <c:pt idx="53">
                  <c:v>152.26650892565999</c:v>
                </c:pt>
                <c:pt idx="54">
                  <c:v>153.30244217008499</c:v>
                </c:pt>
                <c:pt idx="55">
                  <c:v>156.13645716009501</c:v>
                </c:pt>
                <c:pt idx="56">
                  <c:v>157.86407524230501</c:v>
                </c:pt>
                <c:pt idx="57">
                  <c:v>159.32179979537</c:v>
                </c:pt>
                <c:pt idx="58">
                  <c:v>166.91047805358701</c:v>
                </c:pt>
                <c:pt idx="59">
                  <c:v>176.73483558541599</c:v>
                </c:pt>
                <c:pt idx="60">
                  <c:v>182.26358170767099</c:v>
                </c:pt>
                <c:pt idx="61">
                  <c:v>185.16704349916799</c:v>
                </c:pt>
                <c:pt idx="62">
                  <c:v>182.49712586630901</c:v>
                </c:pt>
                <c:pt idx="63">
                  <c:v>180.52738688681501</c:v>
                </c:pt>
                <c:pt idx="64">
                  <c:v>185.47582320774501</c:v>
                </c:pt>
                <c:pt idx="65">
                  <c:v>193.351069568138</c:v>
                </c:pt>
                <c:pt idx="66">
                  <c:v>199.09950209927899</c:v>
                </c:pt>
                <c:pt idx="67">
                  <c:v>204.27600021839999</c:v>
                </c:pt>
                <c:pt idx="68">
                  <c:v>212.86864436342299</c:v>
                </c:pt>
                <c:pt idx="69">
                  <c:v>221.54458431891101</c:v>
                </c:pt>
                <c:pt idx="70">
                  <c:v>224.13510155421099</c:v>
                </c:pt>
                <c:pt idx="71">
                  <c:v>227.418251676398</c:v>
                </c:pt>
                <c:pt idx="72">
                  <c:v>236.345070103013</c:v>
                </c:pt>
                <c:pt idx="73">
                  <c:v>244.27122542883501</c:v>
                </c:pt>
                <c:pt idx="74">
                  <c:v>254.68944326807599</c:v>
                </c:pt>
                <c:pt idx="75">
                  <c:v>264.78468138512801</c:v>
                </c:pt>
                <c:pt idx="76">
                  <c:v>268.27046903032902</c:v>
                </c:pt>
                <c:pt idx="77">
                  <c:v>270.02886673100699</c:v>
                </c:pt>
                <c:pt idx="78">
                  <c:v>271.07583260712801</c:v>
                </c:pt>
                <c:pt idx="79">
                  <c:v>276.27030909673999</c:v>
                </c:pt>
                <c:pt idx="80">
                  <c:v>292.62256401393603</c:v>
                </c:pt>
                <c:pt idx="81">
                  <c:v>308.16099080669699</c:v>
                </c:pt>
                <c:pt idx="82">
                  <c:v>314.923813857065</c:v>
                </c:pt>
                <c:pt idx="83">
                  <c:v>320.90646166770199</c:v>
                </c:pt>
                <c:pt idx="84">
                  <c:v>325.861695602552</c:v>
                </c:pt>
                <c:pt idx="85">
                  <c:v>331.77325102887499</c:v>
                </c:pt>
                <c:pt idx="86">
                  <c:v>351.78148406148898</c:v>
                </c:pt>
                <c:pt idx="87">
                  <c:v>375.55419318805502</c:v>
                </c:pt>
                <c:pt idx="88">
                  <c:v>396.87518420035599</c:v>
                </c:pt>
                <c:pt idx="89">
                  <c:v>423.623609974945</c:v>
                </c:pt>
                <c:pt idx="90">
                  <c:v>439.40315990749798</c:v>
                </c:pt>
                <c:pt idx="91">
                  <c:v>444.93971541604901</c:v>
                </c:pt>
                <c:pt idx="92">
                  <c:v>435.19952534131198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F4-457E-B384-A4BD7695B181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RegionalPropertyType!$U$6:$U$98</c:f>
              <c:numCache>
                <c:formatCode>0</c:formatCode>
                <c:ptCount val="93"/>
                <c:pt idx="0">
                  <c:v>93.289534344056406</c:v>
                </c:pt>
                <c:pt idx="1">
                  <c:v>98.621933360545597</c:v>
                </c:pt>
                <c:pt idx="2">
                  <c:v>100.040068363914</c:v>
                </c:pt>
                <c:pt idx="3">
                  <c:v>100</c:v>
                </c:pt>
                <c:pt idx="4">
                  <c:v>103.757727210078</c:v>
                </c:pt>
                <c:pt idx="5">
                  <c:v>106.04602503732001</c:v>
                </c:pt>
                <c:pt idx="6">
                  <c:v>104.81655519809701</c:v>
                </c:pt>
                <c:pt idx="7">
                  <c:v>105.328893524855</c:v>
                </c:pt>
                <c:pt idx="8">
                  <c:v>108.608525230946</c:v>
                </c:pt>
                <c:pt idx="9">
                  <c:v>112.21838013937</c:v>
                </c:pt>
                <c:pt idx="10">
                  <c:v>116.69798247027499</c:v>
                </c:pt>
                <c:pt idx="11">
                  <c:v>120.750727391994</c:v>
                </c:pt>
                <c:pt idx="12">
                  <c:v>123.856667569176</c:v>
                </c:pt>
                <c:pt idx="13">
                  <c:v>128.86956447441599</c:v>
                </c:pt>
                <c:pt idx="14">
                  <c:v>135.645516866436</c:v>
                </c:pt>
                <c:pt idx="15">
                  <c:v>141.550102188864</c:v>
                </c:pt>
                <c:pt idx="16">
                  <c:v>146.858780859256</c:v>
                </c:pt>
                <c:pt idx="17">
                  <c:v>150.78046728042901</c:v>
                </c:pt>
                <c:pt idx="18">
                  <c:v>155.269217538741</c:v>
                </c:pt>
                <c:pt idx="19">
                  <c:v>162.52598670876199</c:v>
                </c:pt>
                <c:pt idx="20">
                  <c:v>172.52243458336201</c:v>
                </c:pt>
                <c:pt idx="21">
                  <c:v>183.43954576422999</c:v>
                </c:pt>
                <c:pt idx="22">
                  <c:v>187.65037076821801</c:v>
                </c:pt>
                <c:pt idx="23">
                  <c:v>189.70694960270501</c:v>
                </c:pt>
                <c:pt idx="24">
                  <c:v>195.49013151158599</c:v>
                </c:pt>
                <c:pt idx="25">
                  <c:v>202.08340427787601</c:v>
                </c:pt>
                <c:pt idx="26">
                  <c:v>202.30369042466901</c:v>
                </c:pt>
                <c:pt idx="27">
                  <c:v>201.07965843352</c:v>
                </c:pt>
                <c:pt idx="28">
                  <c:v>207.51691890773901</c:v>
                </c:pt>
                <c:pt idx="29">
                  <c:v>212.01790796908401</c:v>
                </c:pt>
                <c:pt idx="30">
                  <c:v>207.466427810602</c:v>
                </c:pt>
                <c:pt idx="31">
                  <c:v>203.960733113863</c:v>
                </c:pt>
                <c:pt idx="32">
                  <c:v>204.44743063081</c:v>
                </c:pt>
                <c:pt idx="33">
                  <c:v>203.16698874260899</c:v>
                </c:pt>
                <c:pt idx="34">
                  <c:v>196.42727442363301</c:v>
                </c:pt>
                <c:pt idx="35">
                  <c:v>189.48474350785099</c:v>
                </c:pt>
                <c:pt idx="36">
                  <c:v>185.85696719132301</c:v>
                </c:pt>
                <c:pt idx="37">
                  <c:v>183.38610158676201</c:v>
                </c:pt>
                <c:pt idx="38">
                  <c:v>182.64205261369099</c:v>
                </c:pt>
                <c:pt idx="39">
                  <c:v>180.12971161798899</c:v>
                </c:pt>
                <c:pt idx="40">
                  <c:v>173.07977485355099</c:v>
                </c:pt>
                <c:pt idx="41">
                  <c:v>165.00018530398299</c:v>
                </c:pt>
                <c:pt idx="42">
                  <c:v>167.24015660889799</c:v>
                </c:pt>
                <c:pt idx="43">
                  <c:v>173.47763864626299</c:v>
                </c:pt>
                <c:pt idx="44">
                  <c:v>170.86818333634699</c:v>
                </c:pt>
                <c:pt idx="45">
                  <c:v>166.30988821036101</c:v>
                </c:pt>
                <c:pt idx="46">
                  <c:v>168.57109383480301</c:v>
                </c:pt>
                <c:pt idx="47">
                  <c:v>172.75214603232999</c:v>
                </c:pt>
                <c:pt idx="48">
                  <c:v>172.986686885143</c:v>
                </c:pt>
                <c:pt idx="49">
                  <c:v>172.00920004495401</c:v>
                </c:pt>
                <c:pt idx="50">
                  <c:v>173.60756746670501</c:v>
                </c:pt>
                <c:pt idx="51">
                  <c:v>177.58795290565101</c:v>
                </c:pt>
                <c:pt idx="52">
                  <c:v>181.432595717195</c:v>
                </c:pt>
                <c:pt idx="53">
                  <c:v>187.583469207484</c:v>
                </c:pt>
                <c:pt idx="54">
                  <c:v>191.76137212341601</c:v>
                </c:pt>
                <c:pt idx="55">
                  <c:v>192.31983283033901</c:v>
                </c:pt>
                <c:pt idx="56">
                  <c:v>196.91891917706599</c:v>
                </c:pt>
                <c:pt idx="57">
                  <c:v>205.23830419263999</c:v>
                </c:pt>
                <c:pt idx="58">
                  <c:v>212.00642744905701</c:v>
                </c:pt>
                <c:pt idx="59">
                  <c:v>216.37162802708201</c:v>
                </c:pt>
                <c:pt idx="60">
                  <c:v>218.06514074833501</c:v>
                </c:pt>
                <c:pt idx="61">
                  <c:v>219.32186053090899</c:v>
                </c:pt>
                <c:pt idx="62">
                  <c:v>223.91848299482899</c:v>
                </c:pt>
                <c:pt idx="63">
                  <c:v>227.520762994514</c:v>
                </c:pt>
                <c:pt idx="64">
                  <c:v>228.50779667777701</c:v>
                </c:pt>
                <c:pt idx="65">
                  <c:v>232.46046082923201</c:v>
                </c:pt>
                <c:pt idx="66">
                  <c:v>240.299879654292</c:v>
                </c:pt>
                <c:pt idx="67">
                  <c:v>249.16716819505899</c:v>
                </c:pt>
                <c:pt idx="68">
                  <c:v>262.10265667911199</c:v>
                </c:pt>
                <c:pt idx="69">
                  <c:v>277.21922928994297</c:v>
                </c:pt>
                <c:pt idx="70">
                  <c:v>282.878782986011</c:v>
                </c:pt>
                <c:pt idx="71">
                  <c:v>281.02742305175099</c:v>
                </c:pt>
                <c:pt idx="72">
                  <c:v>274.42709826481399</c:v>
                </c:pt>
                <c:pt idx="73">
                  <c:v>263.89887362031601</c:v>
                </c:pt>
                <c:pt idx="74">
                  <c:v>267.34008946293397</c:v>
                </c:pt>
                <c:pt idx="75">
                  <c:v>279.74958395744801</c:v>
                </c:pt>
                <c:pt idx="76">
                  <c:v>282.18203771211603</c:v>
                </c:pt>
                <c:pt idx="77">
                  <c:v>280.78795566842302</c:v>
                </c:pt>
                <c:pt idx="78">
                  <c:v>278.94416369233801</c:v>
                </c:pt>
                <c:pt idx="79">
                  <c:v>276.04327774175403</c:v>
                </c:pt>
                <c:pt idx="80">
                  <c:v>274.85328782898199</c:v>
                </c:pt>
                <c:pt idx="81">
                  <c:v>276.72226893389097</c:v>
                </c:pt>
                <c:pt idx="82">
                  <c:v>279.820646438415</c:v>
                </c:pt>
                <c:pt idx="83">
                  <c:v>285.788699209892</c:v>
                </c:pt>
                <c:pt idx="84">
                  <c:v>298.90099308336698</c:v>
                </c:pt>
                <c:pt idx="85">
                  <c:v>315.94626146407802</c:v>
                </c:pt>
                <c:pt idx="86">
                  <c:v>325.66463092130499</c:v>
                </c:pt>
                <c:pt idx="87">
                  <c:v>324.00209586102602</c:v>
                </c:pt>
                <c:pt idx="88">
                  <c:v>326.87913137294402</c:v>
                </c:pt>
                <c:pt idx="89">
                  <c:v>347.360122383663</c:v>
                </c:pt>
                <c:pt idx="90">
                  <c:v>353.10110602091299</c:v>
                </c:pt>
                <c:pt idx="91">
                  <c:v>343.80659510922999</c:v>
                </c:pt>
                <c:pt idx="92">
                  <c:v>336.93884377346802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F4-457E-B384-A4BD7695B181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RegionalPropertyType!$V$6:$V$98</c:f>
              <c:numCache>
                <c:formatCode>0</c:formatCode>
                <c:ptCount val="93"/>
                <c:pt idx="0">
                  <c:v>98.339375752288106</c:v>
                </c:pt>
                <c:pt idx="1">
                  <c:v>98.632362122046501</c:v>
                </c:pt>
                <c:pt idx="2">
                  <c:v>98.206794843559393</c:v>
                </c:pt>
                <c:pt idx="3">
                  <c:v>100</c:v>
                </c:pt>
                <c:pt idx="4">
                  <c:v>103.448167096389</c:v>
                </c:pt>
                <c:pt idx="5">
                  <c:v>106.712159141081</c:v>
                </c:pt>
                <c:pt idx="6">
                  <c:v>112.245030011995</c:v>
                </c:pt>
                <c:pt idx="7">
                  <c:v>119.066225611546</c:v>
                </c:pt>
                <c:pt idx="8">
                  <c:v>123.96292941288699</c:v>
                </c:pt>
                <c:pt idx="9">
                  <c:v>126.480599627454</c:v>
                </c:pt>
                <c:pt idx="10">
                  <c:v>132.37067157632501</c:v>
                </c:pt>
                <c:pt idx="11">
                  <c:v>143.59183607614401</c:v>
                </c:pt>
                <c:pt idx="12">
                  <c:v>151.835965499873</c:v>
                </c:pt>
                <c:pt idx="13">
                  <c:v>157.26208667013699</c:v>
                </c:pt>
                <c:pt idx="14">
                  <c:v>163.23902939406099</c:v>
                </c:pt>
                <c:pt idx="15">
                  <c:v>169.05802275353699</c:v>
                </c:pt>
                <c:pt idx="16">
                  <c:v>175.50079708117201</c:v>
                </c:pt>
                <c:pt idx="17">
                  <c:v>184.31296945679699</c:v>
                </c:pt>
                <c:pt idx="18">
                  <c:v>189.67986829850199</c:v>
                </c:pt>
                <c:pt idx="19">
                  <c:v>194.30239058829099</c:v>
                </c:pt>
                <c:pt idx="20">
                  <c:v>206.478723901753</c:v>
                </c:pt>
                <c:pt idx="21">
                  <c:v>218.24127895908401</c:v>
                </c:pt>
                <c:pt idx="22">
                  <c:v>221.53585245045301</c:v>
                </c:pt>
                <c:pt idx="23">
                  <c:v>224.23106808546501</c:v>
                </c:pt>
                <c:pt idx="24">
                  <c:v>227.515424793975</c:v>
                </c:pt>
                <c:pt idx="25">
                  <c:v>225.93289586050099</c:v>
                </c:pt>
                <c:pt idx="26">
                  <c:v>221.56789411802501</c:v>
                </c:pt>
                <c:pt idx="27">
                  <c:v>223.352290369895</c:v>
                </c:pt>
                <c:pt idx="28">
                  <c:v>236.27398094182001</c:v>
                </c:pt>
                <c:pt idx="29">
                  <c:v>249.527247674281</c:v>
                </c:pt>
                <c:pt idx="30">
                  <c:v>246.25664653968499</c:v>
                </c:pt>
                <c:pt idx="31">
                  <c:v>238.66942328861199</c:v>
                </c:pt>
                <c:pt idx="32">
                  <c:v>240.40309603875599</c:v>
                </c:pt>
                <c:pt idx="33">
                  <c:v>239.81205997965199</c:v>
                </c:pt>
                <c:pt idx="34">
                  <c:v>229.550743238899</c:v>
                </c:pt>
                <c:pt idx="35">
                  <c:v>220.87401497549999</c:v>
                </c:pt>
                <c:pt idx="36">
                  <c:v>213.877033726029</c:v>
                </c:pt>
                <c:pt idx="37">
                  <c:v>206.47611672630501</c:v>
                </c:pt>
                <c:pt idx="38">
                  <c:v>202.912612084458</c:v>
                </c:pt>
                <c:pt idx="39">
                  <c:v>200.67939285190801</c:v>
                </c:pt>
                <c:pt idx="40">
                  <c:v>200.78624802001599</c:v>
                </c:pt>
                <c:pt idx="41">
                  <c:v>199.77421247417101</c:v>
                </c:pt>
                <c:pt idx="42">
                  <c:v>200.95229323815599</c:v>
                </c:pt>
                <c:pt idx="43">
                  <c:v>206.93185594440399</c:v>
                </c:pt>
                <c:pt idx="44">
                  <c:v>211.28076434600999</c:v>
                </c:pt>
                <c:pt idx="45">
                  <c:v>215.09315987015401</c:v>
                </c:pt>
                <c:pt idx="46">
                  <c:v>222.12465936682</c:v>
                </c:pt>
                <c:pt idx="47">
                  <c:v>226.41128232319801</c:v>
                </c:pt>
                <c:pt idx="48">
                  <c:v>225.11664279795301</c:v>
                </c:pt>
                <c:pt idx="49">
                  <c:v>224.15849625118699</c:v>
                </c:pt>
                <c:pt idx="50">
                  <c:v>232.29603027492601</c:v>
                </c:pt>
                <c:pt idx="51">
                  <c:v>243.072302339678</c:v>
                </c:pt>
                <c:pt idx="52">
                  <c:v>247.36848246396499</c:v>
                </c:pt>
                <c:pt idx="53">
                  <c:v>252.60701233679799</c:v>
                </c:pt>
                <c:pt idx="54">
                  <c:v>262.16968443553901</c:v>
                </c:pt>
                <c:pt idx="55">
                  <c:v>272.15469138192401</c:v>
                </c:pt>
                <c:pt idx="56">
                  <c:v>283.23390379528502</c:v>
                </c:pt>
                <c:pt idx="57">
                  <c:v>299.31148818356502</c:v>
                </c:pt>
                <c:pt idx="58">
                  <c:v>314.72863308956602</c:v>
                </c:pt>
                <c:pt idx="59">
                  <c:v>323.60470956749401</c:v>
                </c:pt>
                <c:pt idx="60">
                  <c:v>332.45485675352398</c:v>
                </c:pt>
                <c:pt idx="61">
                  <c:v>345.26033084513301</c:v>
                </c:pt>
                <c:pt idx="62">
                  <c:v>350.59269108513502</c:v>
                </c:pt>
                <c:pt idx="63">
                  <c:v>351.78942248315201</c:v>
                </c:pt>
                <c:pt idx="64">
                  <c:v>360.00658341785402</c:v>
                </c:pt>
                <c:pt idx="65">
                  <c:v>369.95844082312402</c:v>
                </c:pt>
                <c:pt idx="66">
                  <c:v>372.96777839602697</c:v>
                </c:pt>
                <c:pt idx="67">
                  <c:v>376.351156211947</c:v>
                </c:pt>
                <c:pt idx="68">
                  <c:v>389.51624984261701</c:v>
                </c:pt>
                <c:pt idx="69">
                  <c:v>402.298768795336</c:v>
                </c:pt>
                <c:pt idx="70">
                  <c:v>404.86819657229501</c:v>
                </c:pt>
                <c:pt idx="71">
                  <c:v>403.66410740992302</c:v>
                </c:pt>
                <c:pt idx="72">
                  <c:v>405.447500727234</c:v>
                </c:pt>
                <c:pt idx="73">
                  <c:v>412.68329754720003</c:v>
                </c:pt>
                <c:pt idx="74">
                  <c:v>414.01293571008699</c:v>
                </c:pt>
                <c:pt idx="75">
                  <c:v>412.43554034303799</c:v>
                </c:pt>
                <c:pt idx="76">
                  <c:v>419.88668936442502</c:v>
                </c:pt>
                <c:pt idx="77">
                  <c:v>429.60247701897498</c:v>
                </c:pt>
                <c:pt idx="78">
                  <c:v>427.5814490189</c:v>
                </c:pt>
                <c:pt idx="79">
                  <c:v>425.84823290362601</c:v>
                </c:pt>
                <c:pt idx="80">
                  <c:v>444.20810150651698</c:v>
                </c:pt>
                <c:pt idx="81">
                  <c:v>455.44845120583</c:v>
                </c:pt>
                <c:pt idx="82">
                  <c:v>453.70998815173499</c:v>
                </c:pt>
                <c:pt idx="83">
                  <c:v>457.92882770734599</c:v>
                </c:pt>
                <c:pt idx="84">
                  <c:v>472.92983967415103</c:v>
                </c:pt>
                <c:pt idx="85">
                  <c:v>505.96003160824102</c:v>
                </c:pt>
                <c:pt idx="86">
                  <c:v>523.296502009694</c:v>
                </c:pt>
                <c:pt idx="87">
                  <c:v>510.82213886642302</c:v>
                </c:pt>
                <c:pt idx="88">
                  <c:v>508.83694368169199</c:v>
                </c:pt>
                <c:pt idx="89">
                  <c:v>532.77584499579905</c:v>
                </c:pt>
                <c:pt idx="90">
                  <c:v>546.67750423103905</c:v>
                </c:pt>
                <c:pt idx="91">
                  <c:v>535.44429322102496</c:v>
                </c:pt>
                <c:pt idx="92">
                  <c:v>525.04738436733999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F4-457E-B384-A4BD7695B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50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RegionalPropertyType!$W$6:$W$98</c:f>
              <c:numCache>
                <c:formatCode>0</c:formatCode>
                <c:ptCount val="93"/>
                <c:pt idx="0">
                  <c:v>94.003872464949097</c:v>
                </c:pt>
                <c:pt idx="1">
                  <c:v>96.155355255386198</c:v>
                </c:pt>
                <c:pt idx="2">
                  <c:v>99.514571467675495</c:v>
                </c:pt>
                <c:pt idx="3">
                  <c:v>100</c:v>
                </c:pt>
                <c:pt idx="4">
                  <c:v>97.787844576663005</c:v>
                </c:pt>
                <c:pt idx="5">
                  <c:v>98.377081967115899</c:v>
                </c:pt>
                <c:pt idx="6">
                  <c:v>103.569547698777</c:v>
                </c:pt>
                <c:pt idx="7">
                  <c:v>106.61987954461399</c:v>
                </c:pt>
                <c:pt idx="8">
                  <c:v>104.987928095615</c:v>
                </c:pt>
                <c:pt idx="9">
                  <c:v>105.443435059598</c:v>
                </c:pt>
                <c:pt idx="10">
                  <c:v>109.511271650541</c:v>
                </c:pt>
                <c:pt idx="11">
                  <c:v>112.80542562272301</c:v>
                </c:pt>
                <c:pt idx="12">
                  <c:v>113.91161047890201</c:v>
                </c:pt>
                <c:pt idx="13">
                  <c:v>114.531836103472</c:v>
                </c:pt>
                <c:pt idx="14">
                  <c:v>117.48785507156801</c:v>
                </c:pt>
                <c:pt idx="15">
                  <c:v>122.13481612122401</c:v>
                </c:pt>
                <c:pt idx="16">
                  <c:v>126.913304411311</c:v>
                </c:pt>
                <c:pt idx="17">
                  <c:v>132.860115346528</c:v>
                </c:pt>
                <c:pt idx="18">
                  <c:v>139.17304277603199</c:v>
                </c:pt>
                <c:pt idx="19">
                  <c:v>144.969958839577</c:v>
                </c:pt>
                <c:pt idx="20">
                  <c:v>150.02591986237999</c:v>
                </c:pt>
                <c:pt idx="21">
                  <c:v>155.85947277349999</c:v>
                </c:pt>
                <c:pt idx="22">
                  <c:v>161.58158931755699</c:v>
                </c:pt>
                <c:pt idx="23">
                  <c:v>164.78349519066501</c:v>
                </c:pt>
                <c:pt idx="24">
                  <c:v>166.27449723563299</c:v>
                </c:pt>
                <c:pt idx="25">
                  <c:v>167.33450946711201</c:v>
                </c:pt>
                <c:pt idx="26">
                  <c:v>168.36233778892401</c:v>
                </c:pt>
                <c:pt idx="27">
                  <c:v>170.138681598651</c:v>
                </c:pt>
                <c:pt idx="28">
                  <c:v>172.91022723381499</c:v>
                </c:pt>
                <c:pt idx="29">
                  <c:v>173.88558154236901</c:v>
                </c:pt>
                <c:pt idx="30">
                  <c:v>171.16744036391199</c:v>
                </c:pt>
                <c:pt idx="31">
                  <c:v>168.78236756183</c:v>
                </c:pt>
                <c:pt idx="32">
                  <c:v>164.96943225795599</c:v>
                </c:pt>
                <c:pt idx="33">
                  <c:v>157.687860889169</c:v>
                </c:pt>
                <c:pt idx="34">
                  <c:v>149.284265035517</c:v>
                </c:pt>
                <c:pt idx="35">
                  <c:v>142.106310331744</c:v>
                </c:pt>
                <c:pt idx="36">
                  <c:v>135.3707298489</c:v>
                </c:pt>
                <c:pt idx="37">
                  <c:v>131.026581130821</c:v>
                </c:pt>
                <c:pt idx="38">
                  <c:v>130.24308771047299</c:v>
                </c:pt>
                <c:pt idx="39">
                  <c:v>128.76311529109199</c:v>
                </c:pt>
                <c:pt idx="40">
                  <c:v>125.51548961733</c:v>
                </c:pt>
                <c:pt idx="41">
                  <c:v>122.37045555157999</c:v>
                </c:pt>
                <c:pt idx="42">
                  <c:v>120.50793334497899</c:v>
                </c:pt>
                <c:pt idx="43">
                  <c:v>118.340057757178</c:v>
                </c:pt>
                <c:pt idx="44">
                  <c:v>115.35169042749899</c:v>
                </c:pt>
                <c:pt idx="45">
                  <c:v>113.877724904318</c:v>
                </c:pt>
                <c:pt idx="46">
                  <c:v>112.68785254591999</c:v>
                </c:pt>
                <c:pt idx="47">
                  <c:v>110.744914772218</c:v>
                </c:pt>
                <c:pt idx="48">
                  <c:v>110.727996241171</c:v>
                </c:pt>
                <c:pt idx="49">
                  <c:v>113.171698567935</c:v>
                </c:pt>
                <c:pt idx="50">
                  <c:v>115.963812121828</c:v>
                </c:pt>
                <c:pt idx="51">
                  <c:v>117.36877544884599</c:v>
                </c:pt>
                <c:pt idx="52">
                  <c:v>119.09015929974299</c:v>
                </c:pt>
                <c:pt idx="53">
                  <c:v>121.23529436388399</c:v>
                </c:pt>
                <c:pt idx="54">
                  <c:v>121.36544000493799</c:v>
                </c:pt>
                <c:pt idx="55">
                  <c:v>121.672924718275</c:v>
                </c:pt>
                <c:pt idx="56">
                  <c:v>125.50248902555199</c:v>
                </c:pt>
                <c:pt idx="57">
                  <c:v>130.05019118270599</c:v>
                </c:pt>
                <c:pt idx="58">
                  <c:v>129.83105354327299</c:v>
                </c:pt>
                <c:pt idx="59">
                  <c:v>129.42598515469399</c:v>
                </c:pt>
                <c:pt idx="60">
                  <c:v>136.312234457497</c:v>
                </c:pt>
                <c:pt idx="61">
                  <c:v>145.51142747410901</c:v>
                </c:pt>
                <c:pt idx="62">
                  <c:v>146.68818403794199</c:v>
                </c:pt>
                <c:pt idx="63">
                  <c:v>143.970517354234</c:v>
                </c:pt>
                <c:pt idx="64">
                  <c:v>144.401377274244</c:v>
                </c:pt>
                <c:pt idx="65">
                  <c:v>146.943986936394</c:v>
                </c:pt>
                <c:pt idx="66">
                  <c:v>152.08133318157701</c:v>
                </c:pt>
                <c:pt idx="67">
                  <c:v>156.373429956737</c:v>
                </c:pt>
                <c:pt idx="68">
                  <c:v>159.78865542596901</c:v>
                </c:pt>
                <c:pt idx="69">
                  <c:v>161.60678736051401</c:v>
                </c:pt>
                <c:pt idx="70">
                  <c:v>161.669705407321</c:v>
                </c:pt>
                <c:pt idx="71">
                  <c:v>165.23775158002999</c:v>
                </c:pt>
                <c:pt idx="72">
                  <c:v>171.198131723507</c:v>
                </c:pt>
                <c:pt idx="73">
                  <c:v>176.09765948546499</c:v>
                </c:pt>
                <c:pt idx="74">
                  <c:v>179.67573469822699</c:v>
                </c:pt>
                <c:pt idx="75">
                  <c:v>182.58298125961699</c:v>
                </c:pt>
                <c:pt idx="76">
                  <c:v>184.10543352356601</c:v>
                </c:pt>
                <c:pt idx="77">
                  <c:v>183.98970995599899</c:v>
                </c:pt>
                <c:pt idx="78">
                  <c:v>185.75371585954301</c:v>
                </c:pt>
                <c:pt idx="79">
                  <c:v>190.060666644061</c:v>
                </c:pt>
                <c:pt idx="80">
                  <c:v>194.297542880668</c:v>
                </c:pt>
                <c:pt idx="81">
                  <c:v>196.780301842894</c:v>
                </c:pt>
                <c:pt idx="82">
                  <c:v>201.65669843118599</c:v>
                </c:pt>
                <c:pt idx="83">
                  <c:v>207.92633154081801</c:v>
                </c:pt>
                <c:pt idx="84">
                  <c:v>211.79205646688101</c:v>
                </c:pt>
                <c:pt idx="85">
                  <c:v>219.010220270725</c:v>
                </c:pt>
                <c:pt idx="86">
                  <c:v>229.82477868772099</c:v>
                </c:pt>
                <c:pt idx="87">
                  <c:v>237.19066736330299</c:v>
                </c:pt>
                <c:pt idx="88">
                  <c:v>243.72699704057499</c:v>
                </c:pt>
                <c:pt idx="89">
                  <c:v>252.43192404042301</c:v>
                </c:pt>
                <c:pt idx="90">
                  <c:v>253.63097308547</c:v>
                </c:pt>
                <c:pt idx="91">
                  <c:v>251.847467437078</c:v>
                </c:pt>
                <c:pt idx="92">
                  <c:v>252.89954638182101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5C-46C7-840C-AB58D60BD68F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RegionalPropertyType!$X$6:$X$98</c:f>
              <c:numCache>
                <c:formatCode>0</c:formatCode>
                <c:ptCount val="93"/>
                <c:pt idx="0">
                  <c:v>97.202137489553195</c:v>
                </c:pt>
                <c:pt idx="1">
                  <c:v>103.393214718397</c:v>
                </c:pt>
                <c:pt idx="2">
                  <c:v>103.761961462866</c:v>
                </c:pt>
                <c:pt idx="3">
                  <c:v>100</c:v>
                </c:pt>
                <c:pt idx="4">
                  <c:v>99.463092022952594</c:v>
                </c:pt>
                <c:pt idx="5">
                  <c:v>102.060002141738</c:v>
                </c:pt>
                <c:pt idx="6">
                  <c:v>106.039359184541</c:v>
                </c:pt>
                <c:pt idx="7">
                  <c:v>108.24537659692</c:v>
                </c:pt>
                <c:pt idx="8">
                  <c:v>108.122587198917</c:v>
                </c:pt>
                <c:pt idx="9">
                  <c:v>108.47919117111201</c:v>
                </c:pt>
                <c:pt idx="10">
                  <c:v>111.674853207612</c:v>
                </c:pt>
                <c:pt idx="11">
                  <c:v>115.400866959325</c:v>
                </c:pt>
                <c:pt idx="12">
                  <c:v>116.631333342286</c:v>
                </c:pt>
                <c:pt idx="13">
                  <c:v>117.39031061550899</c:v>
                </c:pt>
                <c:pt idx="14">
                  <c:v>121.21405645009899</c:v>
                </c:pt>
                <c:pt idx="15">
                  <c:v>126.192086427032</c:v>
                </c:pt>
                <c:pt idx="16">
                  <c:v>131.75661360687101</c:v>
                </c:pt>
                <c:pt idx="17">
                  <c:v>138.56227700775099</c:v>
                </c:pt>
                <c:pt idx="18">
                  <c:v>142.674135653251</c:v>
                </c:pt>
                <c:pt idx="19">
                  <c:v>147.01073699883301</c:v>
                </c:pt>
                <c:pt idx="20">
                  <c:v>155.710740510493</c:v>
                </c:pt>
                <c:pt idx="21">
                  <c:v>161.990956902866</c:v>
                </c:pt>
                <c:pt idx="22">
                  <c:v>163.86491237645899</c:v>
                </c:pt>
                <c:pt idx="23">
                  <c:v>170.294549810326</c:v>
                </c:pt>
                <c:pt idx="24">
                  <c:v>180.06134724113301</c:v>
                </c:pt>
                <c:pt idx="25">
                  <c:v>185.058336783003</c:v>
                </c:pt>
                <c:pt idx="26">
                  <c:v>183.327620987188</c:v>
                </c:pt>
                <c:pt idx="27">
                  <c:v>181.598094964642</c:v>
                </c:pt>
                <c:pt idx="28">
                  <c:v>182.73876443404899</c:v>
                </c:pt>
                <c:pt idx="29">
                  <c:v>183.929843007161</c:v>
                </c:pt>
                <c:pt idx="30">
                  <c:v>185.48876268203699</c:v>
                </c:pt>
                <c:pt idx="31">
                  <c:v>185.33733443803499</c:v>
                </c:pt>
                <c:pt idx="32">
                  <c:v>181.41023042133699</c:v>
                </c:pt>
                <c:pt idx="33">
                  <c:v>177.067252378766</c:v>
                </c:pt>
                <c:pt idx="34">
                  <c:v>171.23982159848899</c:v>
                </c:pt>
                <c:pt idx="35">
                  <c:v>162.90117707218101</c:v>
                </c:pt>
                <c:pt idx="36">
                  <c:v>152.677423443473</c:v>
                </c:pt>
                <c:pt idx="37">
                  <c:v>145.81079220733699</c:v>
                </c:pt>
                <c:pt idx="38">
                  <c:v>145.344285727753</c:v>
                </c:pt>
                <c:pt idx="39">
                  <c:v>144.15624544221899</c:v>
                </c:pt>
                <c:pt idx="40">
                  <c:v>138.949951675976</c:v>
                </c:pt>
                <c:pt idx="41">
                  <c:v>134.32235632712701</c:v>
                </c:pt>
                <c:pt idx="42">
                  <c:v>132.59096392571101</c:v>
                </c:pt>
                <c:pt idx="43">
                  <c:v>130.880110764058</c:v>
                </c:pt>
                <c:pt idx="44">
                  <c:v>129.38394957039699</c:v>
                </c:pt>
                <c:pt idx="45">
                  <c:v>131.440407505845</c:v>
                </c:pt>
                <c:pt idx="46">
                  <c:v>132.479419642452</c:v>
                </c:pt>
                <c:pt idx="47">
                  <c:v>129.613198748184</c:v>
                </c:pt>
                <c:pt idx="48">
                  <c:v>126.274482402521</c:v>
                </c:pt>
                <c:pt idx="49">
                  <c:v>125.90124909659799</c:v>
                </c:pt>
                <c:pt idx="50">
                  <c:v>131.5068142449</c:v>
                </c:pt>
                <c:pt idx="51">
                  <c:v>135.20123054642801</c:v>
                </c:pt>
                <c:pt idx="52">
                  <c:v>133.88652466417199</c:v>
                </c:pt>
                <c:pt idx="53">
                  <c:v>135.78799998051801</c:v>
                </c:pt>
                <c:pt idx="54">
                  <c:v>141.16284889580501</c:v>
                </c:pt>
                <c:pt idx="55">
                  <c:v>144.531571040194</c:v>
                </c:pt>
                <c:pt idx="56">
                  <c:v>146.56635203635301</c:v>
                </c:pt>
                <c:pt idx="57">
                  <c:v>149.92156188368801</c:v>
                </c:pt>
                <c:pt idx="58">
                  <c:v>155.00959474463301</c:v>
                </c:pt>
                <c:pt idx="59">
                  <c:v>159.893184835993</c:v>
                </c:pt>
                <c:pt idx="60">
                  <c:v>162.942816552132</c:v>
                </c:pt>
                <c:pt idx="61">
                  <c:v>165.69539382970399</c:v>
                </c:pt>
                <c:pt idx="62">
                  <c:v>167.24916452764401</c:v>
                </c:pt>
                <c:pt idx="63">
                  <c:v>170.03375736146</c:v>
                </c:pt>
                <c:pt idx="64">
                  <c:v>178.22814179791001</c:v>
                </c:pt>
                <c:pt idx="65">
                  <c:v>186.58194840237201</c:v>
                </c:pt>
                <c:pt idx="66">
                  <c:v>186.57110191258499</c:v>
                </c:pt>
                <c:pt idx="67">
                  <c:v>186.38215029936001</c:v>
                </c:pt>
                <c:pt idx="68">
                  <c:v>196.990943864663</c:v>
                </c:pt>
                <c:pt idx="69">
                  <c:v>212.78979458559999</c:v>
                </c:pt>
                <c:pt idx="70">
                  <c:v>219.22061540508099</c:v>
                </c:pt>
                <c:pt idx="71">
                  <c:v>218.10601912024501</c:v>
                </c:pt>
                <c:pt idx="72">
                  <c:v>220.96710689596</c:v>
                </c:pt>
                <c:pt idx="73">
                  <c:v>226.64748535387201</c:v>
                </c:pt>
                <c:pt idx="74">
                  <c:v>232.442875805981</c:v>
                </c:pt>
                <c:pt idx="75">
                  <c:v>237.385880843443</c:v>
                </c:pt>
                <c:pt idx="76">
                  <c:v>241.21662797650299</c:v>
                </c:pt>
                <c:pt idx="77">
                  <c:v>242.84827253741199</c:v>
                </c:pt>
                <c:pt idx="78">
                  <c:v>248.87038141289</c:v>
                </c:pt>
                <c:pt idx="79">
                  <c:v>261.87827235578698</c:v>
                </c:pt>
                <c:pt idx="80">
                  <c:v>272.26592110748101</c:v>
                </c:pt>
                <c:pt idx="81">
                  <c:v>271.94396392312098</c:v>
                </c:pt>
                <c:pt idx="82">
                  <c:v>277.38069487036699</c:v>
                </c:pt>
                <c:pt idx="83">
                  <c:v>293.58060336538199</c:v>
                </c:pt>
                <c:pt idx="84">
                  <c:v>307.87622252392299</c:v>
                </c:pt>
                <c:pt idx="85">
                  <c:v>325.96069434126201</c:v>
                </c:pt>
                <c:pt idx="86">
                  <c:v>342.33030496934202</c:v>
                </c:pt>
                <c:pt idx="87">
                  <c:v>352.98623610117602</c:v>
                </c:pt>
                <c:pt idx="88">
                  <c:v>384.33966323917298</c:v>
                </c:pt>
                <c:pt idx="89">
                  <c:v>434.30177585586</c:v>
                </c:pt>
                <c:pt idx="90">
                  <c:v>431.82902406195097</c:v>
                </c:pt>
                <c:pt idx="91">
                  <c:v>416.80962473781301</c:v>
                </c:pt>
                <c:pt idx="92">
                  <c:v>424.73155919553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5C-46C7-840C-AB58D60BD68F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RegionalPropertyType!$Y$6:$Y$98</c:f>
              <c:numCache>
                <c:formatCode>0</c:formatCode>
                <c:ptCount val="93"/>
                <c:pt idx="0">
                  <c:v>98.024095615197993</c:v>
                </c:pt>
                <c:pt idx="1">
                  <c:v>96.641149872602298</c:v>
                </c:pt>
                <c:pt idx="2">
                  <c:v>97.098926676907496</c:v>
                </c:pt>
                <c:pt idx="3">
                  <c:v>100</c:v>
                </c:pt>
                <c:pt idx="4">
                  <c:v>102.015771706167</c:v>
                </c:pt>
                <c:pt idx="5">
                  <c:v>102.984510042849</c:v>
                </c:pt>
                <c:pt idx="6">
                  <c:v>105.954814257934</c:v>
                </c:pt>
                <c:pt idx="7">
                  <c:v>108.97801356594699</c:v>
                </c:pt>
                <c:pt idx="8">
                  <c:v>109.65658250304401</c:v>
                </c:pt>
                <c:pt idx="9">
                  <c:v>110.91666771134599</c:v>
                </c:pt>
                <c:pt idx="10">
                  <c:v>114.321364990795</c:v>
                </c:pt>
                <c:pt idx="11">
                  <c:v>119.332189775269</c:v>
                </c:pt>
                <c:pt idx="12">
                  <c:v>124.80171396832399</c:v>
                </c:pt>
                <c:pt idx="13">
                  <c:v>127.168091343368</c:v>
                </c:pt>
                <c:pt idx="14">
                  <c:v>128.75756983986199</c:v>
                </c:pt>
                <c:pt idx="15">
                  <c:v>134.84561213904499</c:v>
                </c:pt>
                <c:pt idx="16">
                  <c:v>143.078849047642</c:v>
                </c:pt>
                <c:pt idx="17">
                  <c:v>149.99664009824201</c:v>
                </c:pt>
                <c:pt idx="18">
                  <c:v>155.087913258718</c:v>
                </c:pt>
                <c:pt idx="19">
                  <c:v>160.122844692852</c:v>
                </c:pt>
                <c:pt idx="20">
                  <c:v>168.839775598427</c:v>
                </c:pt>
                <c:pt idx="21">
                  <c:v>179.64697943262999</c:v>
                </c:pt>
                <c:pt idx="22">
                  <c:v>180.942337969243</c:v>
                </c:pt>
                <c:pt idx="23">
                  <c:v>179.90427418047301</c:v>
                </c:pt>
                <c:pt idx="24">
                  <c:v>188.36315592136901</c:v>
                </c:pt>
                <c:pt idx="25">
                  <c:v>195.40893661975801</c:v>
                </c:pt>
                <c:pt idx="26">
                  <c:v>188.69173455088</c:v>
                </c:pt>
                <c:pt idx="27">
                  <c:v>183.43516293381501</c:v>
                </c:pt>
                <c:pt idx="28">
                  <c:v>189.63043866804799</c:v>
                </c:pt>
                <c:pt idx="29">
                  <c:v>194.54442266064399</c:v>
                </c:pt>
                <c:pt idx="30">
                  <c:v>188.555709533797</c:v>
                </c:pt>
                <c:pt idx="31">
                  <c:v>180.94745374856899</c:v>
                </c:pt>
                <c:pt idx="32">
                  <c:v>177.997939024055</c:v>
                </c:pt>
                <c:pt idx="33">
                  <c:v>171.88075125342701</c:v>
                </c:pt>
                <c:pt idx="34">
                  <c:v>159.27321862113101</c:v>
                </c:pt>
                <c:pt idx="35">
                  <c:v>149.247091508707</c:v>
                </c:pt>
                <c:pt idx="36">
                  <c:v>145.189697034056</c:v>
                </c:pt>
                <c:pt idx="37">
                  <c:v>142.25648547860499</c:v>
                </c:pt>
                <c:pt idx="38">
                  <c:v>137.746110566222</c:v>
                </c:pt>
                <c:pt idx="39">
                  <c:v>133.787838131098</c:v>
                </c:pt>
                <c:pt idx="40">
                  <c:v>131.99616667433301</c:v>
                </c:pt>
                <c:pt idx="41">
                  <c:v>130.84026911269899</c:v>
                </c:pt>
                <c:pt idx="42">
                  <c:v>131.42653745029401</c:v>
                </c:pt>
                <c:pt idx="43">
                  <c:v>130.84903780912799</c:v>
                </c:pt>
                <c:pt idx="44">
                  <c:v>128.43784732648101</c:v>
                </c:pt>
                <c:pt idx="45">
                  <c:v>128.472132452642</c:v>
                </c:pt>
                <c:pt idx="46">
                  <c:v>129.620090773714</c:v>
                </c:pt>
                <c:pt idx="47">
                  <c:v>128.44779422377701</c:v>
                </c:pt>
                <c:pt idx="48">
                  <c:v>127.83485802144</c:v>
                </c:pt>
                <c:pt idx="49">
                  <c:v>130.52939009421701</c:v>
                </c:pt>
                <c:pt idx="50">
                  <c:v>133.93701134197099</c:v>
                </c:pt>
                <c:pt idx="51">
                  <c:v>135.30897034444001</c:v>
                </c:pt>
                <c:pt idx="52">
                  <c:v>138.98497877360001</c:v>
                </c:pt>
                <c:pt idx="53">
                  <c:v>146.03714780096399</c:v>
                </c:pt>
                <c:pt idx="54">
                  <c:v>146.16020532700301</c:v>
                </c:pt>
                <c:pt idx="55">
                  <c:v>142.66001486696601</c:v>
                </c:pt>
                <c:pt idx="56">
                  <c:v>146.01477862393901</c:v>
                </c:pt>
                <c:pt idx="57">
                  <c:v>154.53026977834</c:v>
                </c:pt>
                <c:pt idx="58">
                  <c:v>160.51874445413799</c:v>
                </c:pt>
                <c:pt idx="59">
                  <c:v>161.65100434345601</c:v>
                </c:pt>
                <c:pt idx="60">
                  <c:v>163.56520825920799</c:v>
                </c:pt>
                <c:pt idx="61">
                  <c:v>165.85362233971799</c:v>
                </c:pt>
                <c:pt idx="62">
                  <c:v>166.314031779548</c:v>
                </c:pt>
                <c:pt idx="63">
                  <c:v>167.37479216060001</c:v>
                </c:pt>
                <c:pt idx="64">
                  <c:v>170.68430022561</c:v>
                </c:pt>
                <c:pt idx="65">
                  <c:v>173.98078367362399</c:v>
                </c:pt>
                <c:pt idx="66">
                  <c:v>178.904148168327</c:v>
                </c:pt>
                <c:pt idx="67">
                  <c:v>185.542825643204</c:v>
                </c:pt>
                <c:pt idx="68">
                  <c:v>192.384034646999</c:v>
                </c:pt>
                <c:pt idx="69">
                  <c:v>197.95548909464</c:v>
                </c:pt>
                <c:pt idx="70">
                  <c:v>196.24879302875499</c:v>
                </c:pt>
                <c:pt idx="71">
                  <c:v>192.93607541323101</c:v>
                </c:pt>
                <c:pt idx="72">
                  <c:v>195.97023529875199</c:v>
                </c:pt>
                <c:pt idx="73">
                  <c:v>201.843129220734</c:v>
                </c:pt>
                <c:pt idx="74">
                  <c:v>203.134056700212</c:v>
                </c:pt>
                <c:pt idx="75">
                  <c:v>200.181913983713</c:v>
                </c:pt>
                <c:pt idx="76">
                  <c:v>197.91085386623701</c:v>
                </c:pt>
                <c:pt idx="77">
                  <c:v>198.237966005457</c:v>
                </c:pt>
                <c:pt idx="78">
                  <c:v>201.68990365150299</c:v>
                </c:pt>
                <c:pt idx="79">
                  <c:v>205.01799156182699</c:v>
                </c:pt>
                <c:pt idx="80">
                  <c:v>206.50915543193</c:v>
                </c:pt>
                <c:pt idx="81">
                  <c:v>204.939721880549</c:v>
                </c:pt>
                <c:pt idx="82">
                  <c:v>205.58442841832999</c:v>
                </c:pt>
                <c:pt idx="83">
                  <c:v>212.813849362539</c:v>
                </c:pt>
                <c:pt idx="84">
                  <c:v>224.998976494933</c:v>
                </c:pt>
                <c:pt idx="85">
                  <c:v>238.030106986036</c:v>
                </c:pt>
                <c:pt idx="86">
                  <c:v>245.10195462517501</c:v>
                </c:pt>
                <c:pt idx="87">
                  <c:v>250.02340244204501</c:v>
                </c:pt>
                <c:pt idx="88">
                  <c:v>260.18556636913502</c:v>
                </c:pt>
                <c:pt idx="89">
                  <c:v>269.28797955910699</c:v>
                </c:pt>
                <c:pt idx="90">
                  <c:v>268.98277229168298</c:v>
                </c:pt>
                <c:pt idx="91">
                  <c:v>268.763225455471</c:v>
                </c:pt>
                <c:pt idx="92">
                  <c:v>273.94755545909402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5C-46C7-840C-AB58D60BD68F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RegionalPropertyType!$Z$6:$Z$98</c:f>
              <c:numCache>
                <c:formatCode>0</c:formatCode>
                <c:ptCount val="93"/>
                <c:pt idx="0">
                  <c:v>95.035279970926396</c:v>
                </c:pt>
                <c:pt idx="1">
                  <c:v>98.646011246565095</c:v>
                </c:pt>
                <c:pt idx="2">
                  <c:v>100.170680295914</c:v>
                </c:pt>
                <c:pt idx="3">
                  <c:v>100</c:v>
                </c:pt>
                <c:pt idx="4">
                  <c:v>102.487903467306</c:v>
                </c:pt>
                <c:pt idx="5">
                  <c:v>109.136563651158</c:v>
                </c:pt>
                <c:pt idx="6">
                  <c:v>112.92322635391599</c:v>
                </c:pt>
                <c:pt idx="7">
                  <c:v>111.12882244090601</c:v>
                </c:pt>
                <c:pt idx="8">
                  <c:v>111.05678516677899</c:v>
                </c:pt>
                <c:pt idx="9">
                  <c:v>114.870554737487</c:v>
                </c:pt>
                <c:pt idx="10">
                  <c:v>119.55332666673699</c:v>
                </c:pt>
                <c:pt idx="11">
                  <c:v>123.52734626685</c:v>
                </c:pt>
                <c:pt idx="12">
                  <c:v>127.562503966707</c:v>
                </c:pt>
                <c:pt idx="13">
                  <c:v>128.91436337683299</c:v>
                </c:pt>
                <c:pt idx="14">
                  <c:v>128.24350184208501</c:v>
                </c:pt>
                <c:pt idx="15">
                  <c:v>131.74485941626</c:v>
                </c:pt>
                <c:pt idx="16">
                  <c:v>141.05909489502301</c:v>
                </c:pt>
                <c:pt idx="17">
                  <c:v>150.27578786680601</c:v>
                </c:pt>
                <c:pt idx="18">
                  <c:v>154.123570876961</c:v>
                </c:pt>
                <c:pt idx="19">
                  <c:v>157.07394561298099</c:v>
                </c:pt>
                <c:pt idx="20">
                  <c:v>165.54120418948099</c:v>
                </c:pt>
                <c:pt idx="21">
                  <c:v>180.291270704841</c:v>
                </c:pt>
                <c:pt idx="22">
                  <c:v>189.084904461467</c:v>
                </c:pt>
                <c:pt idx="23">
                  <c:v>186.16274138714999</c:v>
                </c:pt>
                <c:pt idx="24">
                  <c:v>180.29788441666199</c:v>
                </c:pt>
                <c:pt idx="25">
                  <c:v>174.29919817836199</c:v>
                </c:pt>
                <c:pt idx="26">
                  <c:v>170.49282941408401</c:v>
                </c:pt>
                <c:pt idx="27">
                  <c:v>171.69487601531401</c:v>
                </c:pt>
                <c:pt idx="28">
                  <c:v>176.2968057814</c:v>
                </c:pt>
                <c:pt idx="29">
                  <c:v>176.94958579450201</c:v>
                </c:pt>
                <c:pt idx="30">
                  <c:v>169.13250632761299</c:v>
                </c:pt>
                <c:pt idx="31">
                  <c:v>160.63014130359699</c:v>
                </c:pt>
                <c:pt idx="32">
                  <c:v>153.27638475563501</c:v>
                </c:pt>
                <c:pt idx="33">
                  <c:v>146.34295051032601</c:v>
                </c:pt>
                <c:pt idx="34">
                  <c:v>137.27832285666</c:v>
                </c:pt>
                <c:pt idx="35">
                  <c:v>128.906388842084</c:v>
                </c:pt>
                <c:pt idx="36">
                  <c:v>124.01610881053401</c:v>
                </c:pt>
                <c:pt idx="37">
                  <c:v>116.823928310158</c:v>
                </c:pt>
                <c:pt idx="38">
                  <c:v>107.591905262463</c:v>
                </c:pt>
                <c:pt idx="39">
                  <c:v>103.52841991739</c:v>
                </c:pt>
                <c:pt idx="40">
                  <c:v>106.143674340076</c:v>
                </c:pt>
                <c:pt idx="41">
                  <c:v>108.697131393167</c:v>
                </c:pt>
                <c:pt idx="42">
                  <c:v>109.95004013021</c:v>
                </c:pt>
                <c:pt idx="43">
                  <c:v>111.02014722257699</c:v>
                </c:pt>
                <c:pt idx="44">
                  <c:v>113.04220681469999</c:v>
                </c:pt>
                <c:pt idx="45">
                  <c:v>116.59215984621601</c:v>
                </c:pt>
                <c:pt idx="46">
                  <c:v>119.530824947493</c:v>
                </c:pt>
                <c:pt idx="47">
                  <c:v>120.751215748213</c:v>
                </c:pt>
                <c:pt idx="48">
                  <c:v>123.51441529586801</c:v>
                </c:pt>
                <c:pt idx="49">
                  <c:v>127.88408578695</c:v>
                </c:pt>
                <c:pt idx="50">
                  <c:v>131.26684815226301</c:v>
                </c:pt>
                <c:pt idx="51">
                  <c:v>134.74880169352301</c:v>
                </c:pt>
                <c:pt idx="52">
                  <c:v>139.068649087399</c:v>
                </c:pt>
                <c:pt idx="53">
                  <c:v>143.344348379824</c:v>
                </c:pt>
                <c:pt idx="54">
                  <c:v>149.25545341466199</c:v>
                </c:pt>
                <c:pt idx="55">
                  <c:v>154.84901622096601</c:v>
                </c:pt>
                <c:pt idx="56">
                  <c:v>160.04205080102599</c:v>
                </c:pt>
                <c:pt idx="57">
                  <c:v>168.02060493381001</c:v>
                </c:pt>
                <c:pt idx="58">
                  <c:v>173.15904536224801</c:v>
                </c:pt>
                <c:pt idx="59">
                  <c:v>174.55358751257299</c:v>
                </c:pt>
                <c:pt idx="60">
                  <c:v>178.87174762343599</c:v>
                </c:pt>
                <c:pt idx="61">
                  <c:v>186.18137489911601</c:v>
                </c:pt>
                <c:pt idx="62">
                  <c:v>191.49003557373101</c:v>
                </c:pt>
                <c:pt idx="63">
                  <c:v>195.26385575103299</c:v>
                </c:pt>
                <c:pt idx="64">
                  <c:v>201.816629682208</c:v>
                </c:pt>
                <c:pt idx="65">
                  <c:v>210.72758145370599</c:v>
                </c:pt>
                <c:pt idx="66">
                  <c:v>216.475522842971</c:v>
                </c:pt>
                <c:pt idx="67">
                  <c:v>218.887911174153</c:v>
                </c:pt>
                <c:pt idx="68">
                  <c:v>224.98974150701099</c:v>
                </c:pt>
                <c:pt idx="69">
                  <c:v>233.720102703875</c:v>
                </c:pt>
                <c:pt idx="70">
                  <c:v>236.33767115880599</c:v>
                </c:pt>
                <c:pt idx="71">
                  <c:v>238.417672921909</c:v>
                </c:pt>
                <c:pt idx="72">
                  <c:v>249.30985727527801</c:v>
                </c:pt>
                <c:pt idx="73">
                  <c:v>261.00794209437299</c:v>
                </c:pt>
                <c:pt idx="74">
                  <c:v>265.70958299015098</c:v>
                </c:pt>
                <c:pt idx="75">
                  <c:v>269.27684112315302</c:v>
                </c:pt>
                <c:pt idx="76">
                  <c:v>276.06938672102302</c:v>
                </c:pt>
                <c:pt idx="77">
                  <c:v>285.45509962147997</c:v>
                </c:pt>
                <c:pt idx="78">
                  <c:v>296.250819821307</c:v>
                </c:pt>
                <c:pt idx="79">
                  <c:v>301.94697172723897</c:v>
                </c:pt>
                <c:pt idx="80">
                  <c:v>301.47236685933598</c:v>
                </c:pt>
                <c:pt idx="81">
                  <c:v>303.86965227453902</c:v>
                </c:pt>
                <c:pt idx="82">
                  <c:v>319.28544115577398</c:v>
                </c:pt>
                <c:pt idx="83">
                  <c:v>336.29319160245399</c:v>
                </c:pt>
                <c:pt idx="84">
                  <c:v>350.05897812547198</c:v>
                </c:pt>
                <c:pt idx="85">
                  <c:v>372.700390387889</c:v>
                </c:pt>
                <c:pt idx="86">
                  <c:v>397.615329608374</c:v>
                </c:pt>
                <c:pt idx="87">
                  <c:v>414.26856308640902</c:v>
                </c:pt>
                <c:pt idx="88">
                  <c:v>438.966238707483</c:v>
                </c:pt>
                <c:pt idx="89">
                  <c:v>473.826655518027</c:v>
                </c:pt>
                <c:pt idx="90">
                  <c:v>465.81375412311098</c:v>
                </c:pt>
                <c:pt idx="91">
                  <c:v>450.17610988831399</c:v>
                </c:pt>
                <c:pt idx="92">
                  <c:v>458.71519298317702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5C-46C7-840C-AB58D60BD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50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RegionalPropertyType!$AA$6:$AA$98</c:f>
              <c:numCache>
                <c:formatCode>0</c:formatCode>
                <c:ptCount val="93"/>
                <c:pt idx="0">
                  <c:v>94.025343519850395</c:v>
                </c:pt>
                <c:pt idx="1">
                  <c:v>99.024329378163301</c:v>
                </c:pt>
                <c:pt idx="2">
                  <c:v>100.65652723848601</c:v>
                </c:pt>
                <c:pt idx="3">
                  <c:v>100</c:v>
                </c:pt>
                <c:pt idx="4">
                  <c:v>100.815561745786</c:v>
                </c:pt>
                <c:pt idx="5">
                  <c:v>102.520308888294</c:v>
                </c:pt>
                <c:pt idx="6">
                  <c:v>101.52194243011699</c:v>
                </c:pt>
                <c:pt idx="7">
                  <c:v>99.909485128158394</c:v>
                </c:pt>
                <c:pt idx="8">
                  <c:v>101.920342890399</c:v>
                </c:pt>
                <c:pt idx="9">
                  <c:v>105.585395541696</c:v>
                </c:pt>
                <c:pt idx="10">
                  <c:v>107.693014102864</c:v>
                </c:pt>
                <c:pt idx="11">
                  <c:v>108.730626275115</c:v>
                </c:pt>
                <c:pt idx="12">
                  <c:v>112.03131670940201</c:v>
                </c:pt>
                <c:pt idx="13">
                  <c:v>116.657276918954</c:v>
                </c:pt>
                <c:pt idx="14">
                  <c:v>118.667820401132</c:v>
                </c:pt>
                <c:pt idx="15">
                  <c:v>120.421341057899</c:v>
                </c:pt>
                <c:pt idx="16">
                  <c:v>125.834512948249</c:v>
                </c:pt>
                <c:pt idx="17">
                  <c:v>131.67158122480399</c:v>
                </c:pt>
                <c:pt idx="18">
                  <c:v>135.135637464289</c:v>
                </c:pt>
                <c:pt idx="19">
                  <c:v>138.40595169986801</c:v>
                </c:pt>
                <c:pt idx="20">
                  <c:v>144.50193884424499</c:v>
                </c:pt>
                <c:pt idx="21">
                  <c:v>151.53129726686001</c:v>
                </c:pt>
                <c:pt idx="22">
                  <c:v>157.25683967632301</c:v>
                </c:pt>
                <c:pt idx="23">
                  <c:v>162.11810135960599</c:v>
                </c:pt>
                <c:pt idx="24">
                  <c:v>167.024657666781</c:v>
                </c:pt>
                <c:pt idx="25">
                  <c:v>172.20272492962499</c:v>
                </c:pt>
                <c:pt idx="26">
                  <c:v>172.39999153686699</c:v>
                </c:pt>
                <c:pt idx="27">
                  <c:v>170.10021412385601</c:v>
                </c:pt>
                <c:pt idx="28">
                  <c:v>173.83737595631101</c:v>
                </c:pt>
                <c:pt idx="29">
                  <c:v>182.09983221195799</c:v>
                </c:pt>
                <c:pt idx="30">
                  <c:v>182.125421562311</c:v>
                </c:pt>
                <c:pt idx="31">
                  <c:v>175.61825271024799</c:v>
                </c:pt>
                <c:pt idx="32">
                  <c:v>172.93957937671399</c:v>
                </c:pt>
                <c:pt idx="33">
                  <c:v>171.86419397105701</c:v>
                </c:pt>
                <c:pt idx="34">
                  <c:v>163.44682286811101</c:v>
                </c:pt>
                <c:pt idx="35">
                  <c:v>151.03587247498899</c:v>
                </c:pt>
                <c:pt idx="36">
                  <c:v>139.353195525583</c:v>
                </c:pt>
                <c:pt idx="37">
                  <c:v>127.142789425218</c:v>
                </c:pt>
                <c:pt idx="38">
                  <c:v>118.30683167778599</c:v>
                </c:pt>
                <c:pt idx="39">
                  <c:v>114.938945559297</c:v>
                </c:pt>
                <c:pt idx="40">
                  <c:v>113.36706131629499</c:v>
                </c:pt>
                <c:pt idx="41">
                  <c:v>110.14460920662</c:v>
                </c:pt>
                <c:pt idx="42">
                  <c:v>106.21082822626001</c:v>
                </c:pt>
                <c:pt idx="43">
                  <c:v>103.534792475763</c:v>
                </c:pt>
                <c:pt idx="44">
                  <c:v>103.66672976908499</c:v>
                </c:pt>
                <c:pt idx="45">
                  <c:v>105.359467069378</c:v>
                </c:pt>
                <c:pt idx="46">
                  <c:v>105.36043229854801</c:v>
                </c:pt>
                <c:pt idx="47">
                  <c:v>104.05301572841501</c:v>
                </c:pt>
                <c:pt idx="48">
                  <c:v>104.850706849823</c:v>
                </c:pt>
                <c:pt idx="49">
                  <c:v>107.199142403702</c:v>
                </c:pt>
                <c:pt idx="50">
                  <c:v>109.540208756745</c:v>
                </c:pt>
                <c:pt idx="51">
                  <c:v>111.61928251907101</c:v>
                </c:pt>
                <c:pt idx="52">
                  <c:v>115.01147526789499</c:v>
                </c:pt>
                <c:pt idx="53">
                  <c:v>120.578267630128</c:v>
                </c:pt>
                <c:pt idx="54">
                  <c:v>125.373107837784</c:v>
                </c:pt>
                <c:pt idx="55">
                  <c:v>127.660716305786</c:v>
                </c:pt>
                <c:pt idx="56">
                  <c:v>132.22317611468301</c:v>
                </c:pt>
                <c:pt idx="57">
                  <c:v>139.873617240095</c:v>
                </c:pt>
                <c:pt idx="58">
                  <c:v>144.19984514047999</c:v>
                </c:pt>
                <c:pt idx="59">
                  <c:v>145.75126024825201</c:v>
                </c:pt>
                <c:pt idx="60">
                  <c:v>148.96017812891199</c:v>
                </c:pt>
                <c:pt idx="61">
                  <c:v>152.75627531562</c:v>
                </c:pt>
                <c:pt idx="62">
                  <c:v>154.80236312467801</c:v>
                </c:pt>
                <c:pt idx="63">
                  <c:v>156.58335657109001</c:v>
                </c:pt>
                <c:pt idx="64">
                  <c:v>160.67126545999301</c:v>
                </c:pt>
                <c:pt idx="65">
                  <c:v>165.326784363993</c:v>
                </c:pt>
                <c:pt idx="66">
                  <c:v>169.420914351921</c:v>
                </c:pt>
                <c:pt idx="67">
                  <c:v>173.486012848683</c:v>
                </c:pt>
                <c:pt idx="68">
                  <c:v>178.63947852081299</c:v>
                </c:pt>
                <c:pt idx="69">
                  <c:v>183.97213458256999</c:v>
                </c:pt>
                <c:pt idx="70">
                  <c:v>186.09640533495499</c:v>
                </c:pt>
                <c:pt idx="71">
                  <c:v>187.797345001152</c:v>
                </c:pt>
                <c:pt idx="72">
                  <c:v>194.07539245282601</c:v>
                </c:pt>
                <c:pt idx="73">
                  <c:v>200.39133093700701</c:v>
                </c:pt>
                <c:pt idx="74">
                  <c:v>198.916478443263</c:v>
                </c:pt>
                <c:pt idx="75">
                  <c:v>196.74077451646301</c:v>
                </c:pt>
                <c:pt idx="76">
                  <c:v>200.407733343503</c:v>
                </c:pt>
                <c:pt idx="77">
                  <c:v>208.36124516785799</c:v>
                </c:pt>
                <c:pt idx="78">
                  <c:v>212.216167340737</c:v>
                </c:pt>
                <c:pt idx="79">
                  <c:v>209.27268169068799</c:v>
                </c:pt>
                <c:pt idx="80">
                  <c:v>207.658419612421</c:v>
                </c:pt>
                <c:pt idx="81">
                  <c:v>211.24876242107399</c:v>
                </c:pt>
                <c:pt idx="82">
                  <c:v>219.16685878127299</c:v>
                </c:pt>
                <c:pt idx="83">
                  <c:v>222.492425298667</c:v>
                </c:pt>
                <c:pt idx="84">
                  <c:v>220.49458104041199</c:v>
                </c:pt>
                <c:pt idx="85">
                  <c:v>223.31793849917401</c:v>
                </c:pt>
                <c:pt idx="86">
                  <c:v>237.824413142845</c:v>
                </c:pt>
                <c:pt idx="87">
                  <c:v>250.911530661673</c:v>
                </c:pt>
                <c:pt idx="88">
                  <c:v>258.88988126021297</c:v>
                </c:pt>
                <c:pt idx="89">
                  <c:v>268.89889377202098</c:v>
                </c:pt>
                <c:pt idx="90">
                  <c:v>265.13498972663501</c:v>
                </c:pt>
                <c:pt idx="91">
                  <c:v>255.76336122639199</c:v>
                </c:pt>
                <c:pt idx="92">
                  <c:v>250.88318294070601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68-4E80-AE90-141C64F76A3C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RegionalPropertyType!$AB$6:$AB$98</c:f>
              <c:numCache>
                <c:formatCode>0</c:formatCode>
                <c:ptCount val="93"/>
                <c:pt idx="0">
                  <c:v>92.4408521412781</c:v>
                </c:pt>
                <c:pt idx="1">
                  <c:v>94.205083567400706</c:v>
                </c:pt>
                <c:pt idx="2">
                  <c:v>96.794740309692102</c:v>
                </c:pt>
                <c:pt idx="3">
                  <c:v>100</c:v>
                </c:pt>
                <c:pt idx="4">
                  <c:v>101.60900779002399</c:v>
                </c:pt>
                <c:pt idx="5">
                  <c:v>101.732551949922</c:v>
                </c:pt>
                <c:pt idx="6">
                  <c:v>101.485292367433</c:v>
                </c:pt>
                <c:pt idx="7">
                  <c:v>102.273451286921</c:v>
                </c:pt>
                <c:pt idx="8">
                  <c:v>103.659153317373</c:v>
                </c:pt>
                <c:pt idx="9">
                  <c:v>106.347126402005</c:v>
                </c:pt>
                <c:pt idx="10">
                  <c:v>110.063186970673</c:v>
                </c:pt>
                <c:pt idx="11">
                  <c:v>111.843596123615</c:v>
                </c:pt>
                <c:pt idx="12">
                  <c:v>111.984893476048</c:v>
                </c:pt>
                <c:pt idx="13">
                  <c:v>113.11437870948799</c:v>
                </c:pt>
                <c:pt idx="14">
                  <c:v>116.40635569885499</c:v>
                </c:pt>
                <c:pt idx="15">
                  <c:v>120.957671703191</c:v>
                </c:pt>
                <c:pt idx="16">
                  <c:v>127.383897678905</c:v>
                </c:pt>
                <c:pt idx="17">
                  <c:v>134.990047352175</c:v>
                </c:pt>
                <c:pt idx="18">
                  <c:v>138.31855063158099</c:v>
                </c:pt>
                <c:pt idx="19">
                  <c:v>140.44075154134501</c:v>
                </c:pt>
                <c:pt idx="20">
                  <c:v>146.93731878315799</c:v>
                </c:pt>
                <c:pt idx="21">
                  <c:v>154.85212527993201</c:v>
                </c:pt>
                <c:pt idx="22">
                  <c:v>160.749641989476</c:v>
                </c:pt>
                <c:pt idx="23">
                  <c:v>165.488467643452</c:v>
                </c:pt>
                <c:pt idx="24">
                  <c:v>171.803318899505</c:v>
                </c:pt>
                <c:pt idx="25">
                  <c:v>179.106743266222</c:v>
                </c:pt>
                <c:pt idx="26">
                  <c:v>184.39451372318399</c:v>
                </c:pt>
                <c:pt idx="27">
                  <c:v>187.780497065015</c:v>
                </c:pt>
                <c:pt idx="28">
                  <c:v>191.566079136025</c:v>
                </c:pt>
                <c:pt idx="29">
                  <c:v>196.29977615504299</c:v>
                </c:pt>
                <c:pt idx="30">
                  <c:v>197.65456618122801</c:v>
                </c:pt>
                <c:pt idx="31">
                  <c:v>194.61267802038401</c:v>
                </c:pt>
                <c:pt idx="32">
                  <c:v>190.93344525209599</c:v>
                </c:pt>
                <c:pt idx="33">
                  <c:v>186.71060350494801</c:v>
                </c:pt>
                <c:pt idx="34">
                  <c:v>176.105905482483</c:v>
                </c:pt>
                <c:pt idx="35">
                  <c:v>163.775133183279</c:v>
                </c:pt>
                <c:pt idx="36">
                  <c:v>151.47192131559899</c:v>
                </c:pt>
                <c:pt idx="37">
                  <c:v>139.82802313193801</c:v>
                </c:pt>
                <c:pt idx="38">
                  <c:v>134.25598816851999</c:v>
                </c:pt>
                <c:pt idx="39">
                  <c:v>132.51491358342801</c:v>
                </c:pt>
                <c:pt idx="40">
                  <c:v>132.71415603563599</c:v>
                </c:pt>
                <c:pt idx="41">
                  <c:v>133.96903579648901</c:v>
                </c:pt>
                <c:pt idx="42">
                  <c:v>128.376486661765</c:v>
                </c:pt>
                <c:pt idx="43">
                  <c:v>121.03633475988001</c:v>
                </c:pt>
                <c:pt idx="44">
                  <c:v>120.833419508798</c:v>
                </c:pt>
                <c:pt idx="45">
                  <c:v>123.13980451382599</c:v>
                </c:pt>
                <c:pt idx="46">
                  <c:v>122.41982405887801</c:v>
                </c:pt>
                <c:pt idx="47">
                  <c:v>121.259133520202</c:v>
                </c:pt>
                <c:pt idx="48">
                  <c:v>124.0071538748</c:v>
                </c:pt>
                <c:pt idx="49">
                  <c:v>127.81332806072299</c:v>
                </c:pt>
                <c:pt idx="50">
                  <c:v>129.70822072214401</c:v>
                </c:pt>
                <c:pt idx="51">
                  <c:v>130.23120417848401</c:v>
                </c:pt>
                <c:pt idx="52">
                  <c:v>133.15819680317099</c:v>
                </c:pt>
                <c:pt idx="53">
                  <c:v>139.38753552930501</c:v>
                </c:pt>
                <c:pt idx="54">
                  <c:v>145.69077311652001</c:v>
                </c:pt>
                <c:pt idx="55">
                  <c:v>149.57971332476299</c:v>
                </c:pt>
                <c:pt idx="56">
                  <c:v>155.22329117862799</c:v>
                </c:pt>
                <c:pt idx="57">
                  <c:v>164.118946140341</c:v>
                </c:pt>
                <c:pt idx="58">
                  <c:v>167.42611644102399</c:v>
                </c:pt>
                <c:pt idx="59">
                  <c:v>166.22298232410401</c:v>
                </c:pt>
                <c:pt idx="60">
                  <c:v>169.83986997239001</c:v>
                </c:pt>
                <c:pt idx="61">
                  <c:v>178.49387687888401</c:v>
                </c:pt>
                <c:pt idx="62">
                  <c:v>185.71986394984299</c:v>
                </c:pt>
                <c:pt idx="63">
                  <c:v>188.322893304644</c:v>
                </c:pt>
                <c:pt idx="64">
                  <c:v>192.506448912672</c:v>
                </c:pt>
                <c:pt idx="65">
                  <c:v>200.94964831470901</c:v>
                </c:pt>
                <c:pt idx="66">
                  <c:v>206.30198918501699</c:v>
                </c:pt>
                <c:pt idx="67">
                  <c:v>208.659689360019</c:v>
                </c:pt>
                <c:pt idx="68">
                  <c:v>218.99909711278599</c:v>
                </c:pt>
                <c:pt idx="69">
                  <c:v>233.976026171082</c:v>
                </c:pt>
                <c:pt idx="70">
                  <c:v>239.07282749491</c:v>
                </c:pt>
                <c:pt idx="71">
                  <c:v>238.147661839081</c:v>
                </c:pt>
                <c:pt idx="72">
                  <c:v>242.384745324623</c:v>
                </c:pt>
                <c:pt idx="73">
                  <c:v>250.37831429301701</c:v>
                </c:pt>
                <c:pt idx="74">
                  <c:v>255.34599242061799</c:v>
                </c:pt>
                <c:pt idx="75">
                  <c:v>258.57933918043801</c:v>
                </c:pt>
                <c:pt idx="76">
                  <c:v>265.135745673798</c:v>
                </c:pt>
                <c:pt idx="77">
                  <c:v>271.79801375942498</c:v>
                </c:pt>
                <c:pt idx="78">
                  <c:v>274.30696256446299</c:v>
                </c:pt>
                <c:pt idx="79">
                  <c:v>273.88306768992697</c:v>
                </c:pt>
                <c:pt idx="80">
                  <c:v>275.69506069792402</c:v>
                </c:pt>
                <c:pt idx="81">
                  <c:v>284.88986882581401</c:v>
                </c:pt>
                <c:pt idx="82">
                  <c:v>296.31016578962402</c:v>
                </c:pt>
                <c:pt idx="83">
                  <c:v>303.29183718464401</c:v>
                </c:pt>
                <c:pt idx="84">
                  <c:v>315.99788402314402</c:v>
                </c:pt>
                <c:pt idx="85">
                  <c:v>339.13191326720403</c:v>
                </c:pt>
                <c:pt idx="86">
                  <c:v>358.46012540717101</c:v>
                </c:pt>
                <c:pt idx="87">
                  <c:v>369.21296346680901</c:v>
                </c:pt>
                <c:pt idx="88">
                  <c:v>390.43896887026199</c:v>
                </c:pt>
                <c:pt idx="89">
                  <c:v>420.44252255712502</c:v>
                </c:pt>
                <c:pt idx="90">
                  <c:v>425.54798010686102</c:v>
                </c:pt>
                <c:pt idx="91">
                  <c:v>418.68969713521898</c:v>
                </c:pt>
                <c:pt idx="92">
                  <c:v>416.19927679573698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68-4E80-AE90-141C64F76A3C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RegionalPropertyType!$AC$6:$AC$98</c:f>
              <c:numCache>
                <c:formatCode>0</c:formatCode>
                <c:ptCount val="93"/>
                <c:pt idx="0">
                  <c:v>95.506768734857602</c:v>
                </c:pt>
                <c:pt idx="1">
                  <c:v>98.240446548645906</c:v>
                </c:pt>
                <c:pt idx="2">
                  <c:v>99.239284000964901</c:v>
                </c:pt>
                <c:pt idx="3">
                  <c:v>100</c:v>
                </c:pt>
                <c:pt idx="4">
                  <c:v>102.562212577701</c:v>
                </c:pt>
                <c:pt idx="5">
                  <c:v>106.197690503769</c:v>
                </c:pt>
                <c:pt idx="6">
                  <c:v>107.878603143639</c:v>
                </c:pt>
                <c:pt idx="7">
                  <c:v>107.827971277945</c:v>
                </c:pt>
                <c:pt idx="8">
                  <c:v>109.22035169576399</c:v>
                </c:pt>
                <c:pt idx="9">
                  <c:v>112.736501418209</c:v>
                </c:pt>
                <c:pt idx="10">
                  <c:v>117.144513188519</c:v>
                </c:pt>
                <c:pt idx="11">
                  <c:v>120.694847787646</c:v>
                </c:pt>
                <c:pt idx="12">
                  <c:v>125.058858580486</c:v>
                </c:pt>
                <c:pt idx="13">
                  <c:v>130.00772595538299</c:v>
                </c:pt>
                <c:pt idx="14">
                  <c:v>134.40877444468401</c:v>
                </c:pt>
                <c:pt idx="15">
                  <c:v>139.341700758813</c:v>
                </c:pt>
                <c:pt idx="16">
                  <c:v>146.732879999364</c:v>
                </c:pt>
                <c:pt idx="17">
                  <c:v>155.70676591965099</c:v>
                </c:pt>
                <c:pt idx="18">
                  <c:v>159.800050191178</c:v>
                </c:pt>
                <c:pt idx="19">
                  <c:v>162.96591188093299</c:v>
                </c:pt>
                <c:pt idx="20">
                  <c:v>173.70577770409599</c:v>
                </c:pt>
                <c:pt idx="21">
                  <c:v>184.98164503922001</c:v>
                </c:pt>
                <c:pt idx="22">
                  <c:v>186.09235751305201</c:v>
                </c:pt>
                <c:pt idx="23">
                  <c:v>185.84335455348801</c:v>
                </c:pt>
                <c:pt idx="24">
                  <c:v>193.39394633120301</c:v>
                </c:pt>
                <c:pt idx="25">
                  <c:v>200.51628356904101</c:v>
                </c:pt>
                <c:pt idx="26">
                  <c:v>198.319084471872</c:v>
                </c:pt>
                <c:pt idx="27">
                  <c:v>196.582680374906</c:v>
                </c:pt>
                <c:pt idx="28">
                  <c:v>202.76016389032901</c:v>
                </c:pt>
                <c:pt idx="29">
                  <c:v>208.85670337311899</c:v>
                </c:pt>
                <c:pt idx="30">
                  <c:v>207.43129965102401</c:v>
                </c:pt>
                <c:pt idx="31">
                  <c:v>202.516197091111</c:v>
                </c:pt>
                <c:pt idx="32">
                  <c:v>199.85629692392499</c:v>
                </c:pt>
                <c:pt idx="33">
                  <c:v>195.65894170932799</c:v>
                </c:pt>
                <c:pt idx="34">
                  <c:v>179.79756956959699</c:v>
                </c:pt>
                <c:pt idx="35">
                  <c:v>165.09222338857501</c:v>
                </c:pt>
                <c:pt idx="36">
                  <c:v>157.98148308396699</c:v>
                </c:pt>
                <c:pt idx="37">
                  <c:v>151.28716519051301</c:v>
                </c:pt>
                <c:pt idx="38">
                  <c:v>144.85941419638399</c:v>
                </c:pt>
                <c:pt idx="39">
                  <c:v>138.68794851905901</c:v>
                </c:pt>
                <c:pt idx="40">
                  <c:v>132.871898940634</c:v>
                </c:pt>
                <c:pt idx="41">
                  <c:v>127.775861911135</c:v>
                </c:pt>
                <c:pt idx="42">
                  <c:v>127.91425791755699</c:v>
                </c:pt>
                <c:pt idx="43">
                  <c:v>129.19632744872899</c:v>
                </c:pt>
                <c:pt idx="44">
                  <c:v>127.400283426111</c:v>
                </c:pt>
                <c:pt idx="45">
                  <c:v>125.680461509439</c:v>
                </c:pt>
                <c:pt idx="46">
                  <c:v>125.515156682045</c:v>
                </c:pt>
                <c:pt idx="47">
                  <c:v>126.631801931989</c:v>
                </c:pt>
                <c:pt idx="48">
                  <c:v>130.44372425469001</c:v>
                </c:pt>
                <c:pt idx="49">
                  <c:v>135.094788512446</c:v>
                </c:pt>
                <c:pt idx="50">
                  <c:v>136.26635379005799</c:v>
                </c:pt>
                <c:pt idx="51">
                  <c:v>137.236057252525</c:v>
                </c:pt>
                <c:pt idx="52">
                  <c:v>143.75818190499999</c:v>
                </c:pt>
                <c:pt idx="53">
                  <c:v>154.75384050985099</c:v>
                </c:pt>
                <c:pt idx="54">
                  <c:v>160.397573152295</c:v>
                </c:pt>
                <c:pt idx="55">
                  <c:v>160.45252977193499</c:v>
                </c:pt>
                <c:pt idx="56">
                  <c:v>162.69686252740101</c:v>
                </c:pt>
                <c:pt idx="57">
                  <c:v>165.76903731433299</c:v>
                </c:pt>
                <c:pt idx="58">
                  <c:v>168.60727334961501</c:v>
                </c:pt>
                <c:pt idx="59">
                  <c:v>172.55088382116401</c:v>
                </c:pt>
                <c:pt idx="60">
                  <c:v>177.63278834342</c:v>
                </c:pt>
                <c:pt idx="61">
                  <c:v>182.38039394874701</c:v>
                </c:pt>
                <c:pt idx="62">
                  <c:v>185.57423322033199</c:v>
                </c:pt>
                <c:pt idx="63">
                  <c:v>188.37680058359501</c:v>
                </c:pt>
                <c:pt idx="64">
                  <c:v>193.60364361843401</c:v>
                </c:pt>
                <c:pt idx="65">
                  <c:v>200.460123335585</c:v>
                </c:pt>
                <c:pt idx="66">
                  <c:v>204.59462789491599</c:v>
                </c:pt>
                <c:pt idx="67">
                  <c:v>206.47176277337201</c:v>
                </c:pt>
                <c:pt idx="68">
                  <c:v>211.07686084715101</c:v>
                </c:pt>
                <c:pt idx="69">
                  <c:v>219.831112048481</c:v>
                </c:pt>
                <c:pt idx="70">
                  <c:v>226.737531561428</c:v>
                </c:pt>
                <c:pt idx="71">
                  <c:v>228.032236114808</c:v>
                </c:pt>
                <c:pt idx="72">
                  <c:v>227.44756263114601</c:v>
                </c:pt>
                <c:pt idx="73">
                  <c:v>228.65008553078201</c:v>
                </c:pt>
                <c:pt idx="74">
                  <c:v>229.14112029408</c:v>
                </c:pt>
                <c:pt idx="75">
                  <c:v>229.24039640509099</c:v>
                </c:pt>
                <c:pt idx="76">
                  <c:v>233.647931205795</c:v>
                </c:pt>
                <c:pt idx="77">
                  <c:v>239.64189915792301</c:v>
                </c:pt>
                <c:pt idx="78">
                  <c:v>244.31018911028599</c:v>
                </c:pt>
                <c:pt idx="79">
                  <c:v>246.787762976815</c:v>
                </c:pt>
                <c:pt idx="80">
                  <c:v>242.45318793388699</c:v>
                </c:pt>
                <c:pt idx="81">
                  <c:v>234.55117635426399</c:v>
                </c:pt>
                <c:pt idx="82">
                  <c:v>240.81728142243901</c:v>
                </c:pt>
                <c:pt idx="83">
                  <c:v>254.248254663566</c:v>
                </c:pt>
                <c:pt idx="84">
                  <c:v>260.20088216291498</c:v>
                </c:pt>
                <c:pt idx="85">
                  <c:v>268.97664834996499</c:v>
                </c:pt>
                <c:pt idx="86">
                  <c:v>285.009518570512</c:v>
                </c:pt>
                <c:pt idx="87">
                  <c:v>293.05043846150397</c:v>
                </c:pt>
                <c:pt idx="88">
                  <c:v>292.310231174585</c:v>
                </c:pt>
                <c:pt idx="89">
                  <c:v>300.37285953779099</c:v>
                </c:pt>
                <c:pt idx="90">
                  <c:v>309.826165165021</c:v>
                </c:pt>
                <c:pt idx="91">
                  <c:v>310.461422875567</c:v>
                </c:pt>
                <c:pt idx="92">
                  <c:v>304.85423606834502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68-4E80-AE90-141C64F76A3C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RegionalPropertyType!$N$6:$N$98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RegionalPropertyType!$AD$6:$AD$98</c:f>
              <c:numCache>
                <c:formatCode>0</c:formatCode>
                <c:ptCount val="93"/>
                <c:pt idx="0">
                  <c:v>93.938737338842898</c:v>
                </c:pt>
                <c:pt idx="1">
                  <c:v>97.977800745081197</c:v>
                </c:pt>
                <c:pt idx="2">
                  <c:v>99.032952676638004</c:v>
                </c:pt>
                <c:pt idx="3">
                  <c:v>100</c:v>
                </c:pt>
                <c:pt idx="4">
                  <c:v>103.883495150504</c:v>
                </c:pt>
                <c:pt idx="5">
                  <c:v>108.473019811632</c:v>
                </c:pt>
                <c:pt idx="6">
                  <c:v>110.984680486342</c:v>
                </c:pt>
                <c:pt idx="7">
                  <c:v>112.975366402791</c:v>
                </c:pt>
                <c:pt idx="8">
                  <c:v>117.10994336822399</c:v>
                </c:pt>
                <c:pt idx="9">
                  <c:v>122.42973271760199</c:v>
                </c:pt>
                <c:pt idx="10">
                  <c:v>127.054221360404</c:v>
                </c:pt>
                <c:pt idx="11">
                  <c:v>130.56156017225001</c:v>
                </c:pt>
                <c:pt idx="12">
                  <c:v>135.01646768910899</c:v>
                </c:pt>
                <c:pt idx="13">
                  <c:v>140.66711304102799</c:v>
                </c:pt>
                <c:pt idx="14">
                  <c:v>144.90716757240199</c:v>
                </c:pt>
                <c:pt idx="15">
                  <c:v>148.36174939487901</c:v>
                </c:pt>
                <c:pt idx="16">
                  <c:v>154.22255227444401</c:v>
                </c:pt>
                <c:pt idx="17">
                  <c:v>161.181893079502</c:v>
                </c:pt>
                <c:pt idx="18">
                  <c:v>165.109165171489</c:v>
                </c:pt>
                <c:pt idx="19">
                  <c:v>167.96362118066</c:v>
                </c:pt>
                <c:pt idx="20">
                  <c:v>173.85545974616301</c:v>
                </c:pt>
                <c:pt idx="21">
                  <c:v>181.698802547398</c:v>
                </c:pt>
                <c:pt idx="22">
                  <c:v>186.186736025534</c:v>
                </c:pt>
                <c:pt idx="23">
                  <c:v>187.11186478136401</c:v>
                </c:pt>
                <c:pt idx="24">
                  <c:v>188.32464092758201</c:v>
                </c:pt>
                <c:pt idx="25">
                  <c:v>190.332523844234</c:v>
                </c:pt>
                <c:pt idx="26">
                  <c:v>191.090664082129</c:v>
                </c:pt>
                <c:pt idx="27">
                  <c:v>191.989912769857</c:v>
                </c:pt>
                <c:pt idx="28">
                  <c:v>195.50205720945101</c:v>
                </c:pt>
                <c:pt idx="29">
                  <c:v>198.00705031222699</c:v>
                </c:pt>
                <c:pt idx="30">
                  <c:v>191.16191816959901</c:v>
                </c:pt>
                <c:pt idx="31">
                  <c:v>181.75624693488601</c:v>
                </c:pt>
                <c:pt idx="32">
                  <c:v>178.85614743194799</c:v>
                </c:pt>
                <c:pt idx="33">
                  <c:v>179.09400356723401</c:v>
                </c:pt>
                <c:pt idx="34">
                  <c:v>176.154165035012</c:v>
                </c:pt>
                <c:pt idx="35">
                  <c:v>168.93840995958899</c:v>
                </c:pt>
                <c:pt idx="36">
                  <c:v>155.60684643878</c:v>
                </c:pt>
                <c:pt idx="37">
                  <c:v>140.22799901422701</c:v>
                </c:pt>
                <c:pt idx="38">
                  <c:v>133.67456824015699</c:v>
                </c:pt>
                <c:pt idx="39">
                  <c:v>132.292025789788</c:v>
                </c:pt>
                <c:pt idx="40">
                  <c:v>129.69118853195701</c:v>
                </c:pt>
                <c:pt idx="41">
                  <c:v>126.64562021962</c:v>
                </c:pt>
                <c:pt idx="42">
                  <c:v>127.522214656564</c:v>
                </c:pt>
                <c:pt idx="43">
                  <c:v>131.911773204101</c:v>
                </c:pt>
                <c:pt idx="44">
                  <c:v>137.016519872967</c:v>
                </c:pt>
                <c:pt idx="45">
                  <c:v>141.27738173916401</c:v>
                </c:pt>
                <c:pt idx="46">
                  <c:v>144.37985776971601</c:v>
                </c:pt>
                <c:pt idx="47">
                  <c:v>148.36084647806899</c:v>
                </c:pt>
                <c:pt idx="48">
                  <c:v>154.73619151550699</c:v>
                </c:pt>
                <c:pt idx="49">
                  <c:v>163.95158898159301</c:v>
                </c:pt>
                <c:pt idx="50">
                  <c:v>168.704183618125</c:v>
                </c:pt>
                <c:pt idx="51">
                  <c:v>168.336438315202</c:v>
                </c:pt>
                <c:pt idx="52">
                  <c:v>171.50670471814001</c:v>
                </c:pt>
                <c:pt idx="53">
                  <c:v>179.09182867718701</c:v>
                </c:pt>
                <c:pt idx="54">
                  <c:v>185.77436699799901</c:v>
                </c:pt>
                <c:pt idx="55">
                  <c:v>189.96599977079401</c:v>
                </c:pt>
                <c:pt idx="56">
                  <c:v>196.82229944721999</c:v>
                </c:pt>
                <c:pt idx="57">
                  <c:v>206.36372866288301</c:v>
                </c:pt>
                <c:pt idx="58">
                  <c:v>211.48664265055899</c:v>
                </c:pt>
                <c:pt idx="59">
                  <c:v>213.00216306821</c:v>
                </c:pt>
                <c:pt idx="60">
                  <c:v>219.04640986707199</c:v>
                </c:pt>
                <c:pt idx="61">
                  <c:v>229.94951364687799</c:v>
                </c:pt>
                <c:pt idx="62">
                  <c:v>235.225204842625</c:v>
                </c:pt>
                <c:pt idx="63">
                  <c:v>236.08459107597099</c:v>
                </c:pt>
                <c:pt idx="64">
                  <c:v>246.07156263771799</c:v>
                </c:pt>
                <c:pt idx="65">
                  <c:v>266.119518569744</c:v>
                </c:pt>
                <c:pt idx="66">
                  <c:v>276.30239331070698</c:v>
                </c:pt>
                <c:pt idx="67">
                  <c:v>275.40031669710402</c:v>
                </c:pt>
                <c:pt idx="68">
                  <c:v>281.92104396116702</c:v>
                </c:pt>
                <c:pt idx="69">
                  <c:v>293.86366354445897</c:v>
                </c:pt>
                <c:pt idx="70">
                  <c:v>301.88563397871798</c:v>
                </c:pt>
                <c:pt idx="71">
                  <c:v>304.99896232306497</c:v>
                </c:pt>
                <c:pt idx="72">
                  <c:v>315.01117998751801</c:v>
                </c:pt>
                <c:pt idx="73">
                  <c:v>333.01327874183102</c:v>
                </c:pt>
                <c:pt idx="74">
                  <c:v>337.08134655766798</c:v>
                </c:pt>
                <c:pt idx="75">
                  <c:v>332.49200795445199</c:v>
                </c:pt>
                <c:pt idx="76">
                  <c:v>339.667182145129</c:v>
                </c:pt>
                <c:pt idx="77">
                  <c:v>354.8978488601</c:v>
                </c:pt>
                <c:pt idx="78">
                  <c:v>368.74536695911502</c:v>
                </c:pt>
                <c:pt idx="79">
                  <c:v>374.59767071953002</c:v>
                </c:pt>
                <c:pt idx="80">
                  <c:v>377.80316480169199</c:v>
                </c:pt>
                <c:pt idx="81">
                  <c:v>384.883347346638</c:v>
                </c:pt>
                <c:pt idx="82">
                  <c:v>400.26631580965397</c:v>
                </c:pt>
                <c:pt idx="83">
                  <c:v>414.60393231583799</c:v>
                </c:pt>
                <c:pt idx="84">
                  <c:v>427.98419703204502</c:v>
                </c:pt>
                <c:pt idx="85">
                  <c:v>456.99025986217902</c:v>
                </c:pt>
                <c:pt idx="86">
                  <c:v>488.52081414950197</c:v>
                </c:pt>
                <c:pt idx="87">
                  <c:v>504.99160166678701</c:v>
                </c:pt>
                <c:pt idx="88">
                  <c:v>526.08198508712201</c:v>
                </c:pt>
                <c:pt idx="89">
                  <c:v>546.36569758620999</c:v>
                </c:pt>
                <c:pt idx="90">
                  <c:v>523.01148720659398</c:v>
                </c:pt>
                <c:pt idx="91">
                  <c:v>504.19917276423303</c:v>
                </c:pt>
                <c:pt idx="92">
                  <c:v>492.94464027847101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68-4E80-AE90-141C64F76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50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PrimeMarkets!$N$22:$N$114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PrimeMarkets!$O$22:$O$114</c:f>
              <c:numCache>
                <c:formatCode>#,##0_);[Red]\(#,##0\)</c:formatCode>
                <c:ptCount val="93"/>
                <c:pt idx="0">
                  <c:v>84.9501615233455</c:v>
                </c:pt>
                <c:pt idx="1">
                  <c:v>93.036795287062105</c:v>
                </c:pt>
                <c:pt idx="2">
                  <c:v>97.943090870891098</c:v>
                </c:pt>
                <c:pt idx="3">
                  <c:v>100</c:v>
                </c:pt>
                <c:pt idx="4">
                  <c:v>94.169284215084303</c:v>
                </c:pt>
                <c:pt idx="5">
                  <c:v>99.104325505751902</c:v>
                </c:pt>
                <c:pt idx="6">
                  <c:v>98.547930168003404</c:v>
                </c:pt>
                <c:pt idx="7">
                  <c:v>97.293817578870502</c:v>
                </c:pt>
                <c:pt idx="8">
                  <c:v>98.197833852915906</c:v>
                </c:pt>
                <c:pt idx="9">
                  <c:v>101.53428735644501</c:v>
                </c:pt>
                <c:pt idx="10">
                  <c:v>104.802034221326</c:v>
                </c:pt>
                <c:pt idx="11">
                  <c:v>109.739502438522</c:v>
                </c:pt>
                <c:pt idx="12">
                  <c:v>106.20449149476001</c:v>
                </c:pt>
                <c:pt idx="13">
                  <c:v>120.00969494914</c:v>
                </c:pt>
                <c:pt idx="14">
                  <c:v>114.335431136202</c:v>
                </c:pt>
                <c:pt idx="15">
                  <c:v>121.51560987345</c:v>
                </c:pt>
                <c:pt idx="16">
                  <c:v>134.025378529612</c:v>
                </c:pt>
                <c:pt idx="17">
                  <c:v>125.02736472882501</c:v>
                </c:pt>
                <c:pt idx="18">
                  <c:v>136.31062647987301</c:v>
                </c:pt>
                <c:pt idx="19">
                  <c:v>139.299116825976</c:v>
                </c:pt>
                <c:pt idx="20">
                  <c:v>150.34767438978599</c:v>
                </c:pt>
                <c:pt idx="21">
                  <c:v>154.49052559920301</c:v>
                </c:pt>
                <c:pt idx="22">
                  <c:v>157.890439604682</c:v>
                </c:pt>
                <c:pt idx="23">
                  <c:v>165.85169061705699</c:v>
                </c:pt>
                <c:pt idx="24">
                  <c:v>169.93445220826499</c:v>
                </c:pt>
                <c:pt idx="25">
                  <c:v>184.59410096224201</c:v>
                </c:pt>
                <c:pt idx="26">
                  <c:v>172.02448765637399</c:v>
                </c:pt>
                <c:pt idx="27">
                  <c:v>189.365006388533</c:v>
                </c:pt>
                <c:pt idx="28">
                  <c:v>184.00181072189901</c:v>
                </c:pt>
                <c:pt idx="29">
                  <c:v>199.56190425768099</c:v>
                </c:pt>
                <c:pt idx="30">
                  <c:v>193.515812456509</c:v>
                </c:pt>
                <c:pt idx="31">
                  <c:v>189.75421575105301</c:v>
                </c:pt>
                <c:pt idx="32">
                  <c:v>186.162132446106</c:v>
                </c:pt>
                <c:pt idx="33">
                  <c:v>190.24563620327899</c:v>
                </c:pt>
                <c:pt idx="34">
                  <c:v>196.46235472364299</c:v>
                </c:pt>
                <c:pt idx="35">
                  <c:v>173.68017244788101</c:v>
                </c:pt>
                <c:pt idx="36">
                  <c:v>154.74437547545</c:v>
                </c:pt>
                <c:pt idx="37">
                  <c:v>143.47998475774699</c:v>
                </c:pt>
                <c:pt idx="38">
                  <c:v>138.22344099778601</c:v>
                </c:pt>
                <c:pt idx="39">
                  <c:v>128.792840554169</c:v>
                </c:pt>
                <c:pt idx="40">
                  <c:v>142.89356201227801</c:v>
                </c:pt>
                <c:pt idx="41">
                  <c:v>134.64942209461299</c:v>
                </c:pt>
                <c:pt idx="42">
                  <c:v>130.95634513998999</c:v>
                </c:pt>
                <c:pt idx="43">
                  <c:v>138.16364607659699</c:v>
                </c:pt>
                <c:pt idx="44">
                  <c:v>130.11419877508399</c:v>
                </c:pt>
                <c:pt idx="45">
                  <c:v>141.045736340259</c:v>
                </c:pt>
                <c:pt idx="46">
                  <c:v>135.26711297329001</c:v>
                </c:pt>
                <c:pt idx="47">
                  <c:v>142.66284488990701</c:v>
                </c:pt>
                <c:pt idx="48">
                  <c:v>126.49309737987301</c:v>
                </c:pt>
                <c:pt idx="49">
                  <c:v>152.06624249722401</c:v>
                </c:pt>
                <c:pt idx="50">
                  <c:v>145.28569232656201</c:v>
                </c:pt>
                <c:pt idx="51">
                  <c:v>153.85534687616499</c:v>
                </c:pt>
                <c:pt idx="52">
                  <c:v>148.66970125987001</c:v>
                </c:pt>
                <c:pt idx="53">
                  <c:v>161.85069457247201</c:v>
                </c:pt>
                <c:pt idx="54">
                  <c:v>154.426288804308</c:v>
                </c:pt>
                <c:pt idx="55">
                  <c:v>162.28672662042001</c:v>
                </c:pt>
                <c:pt idx="56">
                  <c:v>164.66728553584699</c:v>
                </c:pt>
                <c:pt idx="57">
                  <c:v>171.783156104265</c:v>
                </c:pt>
                <c:pt idx="58">
                  <c:v>180.671063277732</c:v>
                </c:pt>
                <c:pt idx="59">
                  <c:v>185.01285242902401</c:v>
                </c:pt>
                <c:pt idx="60">
                  <c:v>178.14571111316701</c:v>
                </c:pt>
                <c:pt idx="61">
                  <c:v>188.21545562699299</c:v>
                </c:pt>
                <c:pt idx="62">
                  <c:v>193.561377582456</c:v>
                </c:pt>
                <c:pt idx="63">
                  <c:v>188.45368724952999</c:v>
                </c:pt>
                <c:pt idx="64">
                  <c:v>199.65946675511401</c:v>
                </c:pt>
                <c:pt idx="65">
                  <c:v>206.03122798875</c:v>
                </c:pt>
                <c:pt idx="66">
                  <c:v>207.91424073669</c:v>
                </c:pt>
                <c:pt idx="67">
                  <c:v>207.49619597525299</c:v>
                </c:pt>
                <c:pt idx="68">
                  <c:v>221.95923763760899</c:v>
                </c:pt>
                <c:pt idx="69">
                  <c:v>212.10315332376101</c:v>
                </c:pt>
                <c:pt idx="70">
                  <c:v>224.941827885956</c:v>
                </c:pt>
                <c:pt idx="71">
                  <c:v>226.644283373999</c:v>
                </c:pt>
                <c:pt idx="72">
                  <c:v>222.242581409275</c:v>
                </c:pt>
                <c:pt idx="73">
                  <c:v>237.37992987675801</c:v>
                </c:pt>
                <c:pt idx="74">
                  <c:v>240.031840044278</c:v>
                </c:pt>
                <c:pt idx="75">
                  <c:v>229.26958533903701</c:v>
                </c:pt>
                <c:pt idx="76">
                  <c:v>236.880553791712</c:v>
                </c:pt>
                <c:pt idx="77">
                  <c:v>244.22493067796401</c:v>
                </c:pt>
                <c:pt idx="78">
                  <c:v>259.252436591123</c:v>
                </c:pt>
                <c:pt idx="79">
                  <c:v>239.40005315569999</c:v>
                </c:pt>
                <c:pt idx="80">
                  <c:v>255.409426670589</c:v>
                </c:pt>
                <c:pt idx="81">
                  <c:v>240.92078862177601</c:v>
                </c:pt>
                <c:pt idx="82">
                  <c:v>275.05239518735402</c:v>
                </c:pt>
                <c:pt idx="83">
                  <c:v>282.38589327154602</c:v>
                </c:pt>
                <c:pt idx="84">
                  <c:v>266.53711889792498</c:v>
                </c:pt>
                <c:pt idx="85">
                  <c:v>268.868424490525</c:v>
                </c:pt>
                <c:pt idx="86">
                  <c:v>277.71837665781601</c:v>
                </c:pt>
                <c:pt idx="87">
                  <c:v>288.63203383737101</c:v>
                </c:pt>
                <c:pt idx="88">
                  <c:v>285.66447937874102</c:v>
                </c:pt>
                <c:pt idx="89">
                  <c:v>296.70620001049798</c:v>
                </c:pt>
                <c:pt idx="90">
                  <c:v>288.871502476209</c:v>
                </c:pt>
                <c:pt idx="91">
                  <c:v>295.05474460905998</c:v>
                </c:pt>
                <c:pt idx="92">
                  <c:v>286.78229478531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53-4967-B738-DDAB91A48008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PrimeMarkets!$N$6:$N$114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PrimeMarkets!$S$6:$S$114</c:f>
              <c:numCache>
                <c:formatCode>0</c:formatCode>
                <c:ptCount val="109"/>
                <c:pt idx="0">
                  <c:v>58.488498414924003</c:v>
                </c:pt>
                <c:pt idx="1">
                  <c:v>61.924311423774903</c:v>
                </c:pt>
                <c:pt idx="2">
                  <c:v>65.329182706126204</c:v>
                </c:pt>
                <c:pt idx="3">
                  <c:v>65.228615145964596</c:v>
                </c:pt>
                <c:pt idx="4">
                  <c:v>65.851200743093202</c:v>
                </c:pt>
                <c:pt idx="5">
                  <c:v>69.673410616693204</c:v>
                </c:pt>
                <c:pt idx="6">
                  <c:v>74.6790762277911</c:v>
                </c:pt>
                <c:pt idx="7">
                  <c:v>77.330994173484598</c:v>
                </c:pt>
                <c:pt idx="8">
                  <c:v>77.865054630277598</c:v>
                </c:pt>
                <c:pt idx="9">
                  <c:v>78.294081218322006</c:v>
                </c:pt>
                <c:pt idx="10">
                  <c:v>79.912062888183897</c:v>
                </c:pt>
                <c:pt idx="11">
                  <c:v>82.479966589049795</c:v>
                </c:pt>
                <c:pt idx="12">
                  <c:v>85.473501775454594</c:v>
                </c:pt>
                <c:pt idx="13">
                  <c:v>89.272281995824599</c:v>
                </c:pt>
                <c:pt idx="14">
                  <c:v>90.529794545452802</c:v>
                </c:pt>
                <c:pt idx="15">
                  <c:v>90.276588599716902</c:v>
                </c:pt>
                <c:pt idx="16">
                  <c:v>93.003772214040197</c:v>
                </c:pt>
                <c:pt idx="17">
                  <c:v>98.495398286121997</c:v>
                </c:pt>
                <c:pt idx="18">
                  <c:v>101.17419193072401</c:v>
                </c:pt>
                <c:pt idx="19">
                  <c:v>100</c:v>
                </c:pt>
                <c:pt idx="20">
                  <c:v>100.06695036326199</c:v>
                </c:pt>
                <c:pt idx="21">
                  <c:v>102.03284362829</c:v>
                </c:pt>
                <c:pt idx="22">
                  <c:v>102.979655901699</c:v>
                </c:pt>
                <c:pt idx="23">
                  <c:v>102.58044258276099</c:v>
                </c:pt>
                <c:pt idx="24">
                  <c:v>103.451381988248</c:v>
                </c:pt>
                <c:pt idx="25">
                  <c:v>105.961546364697</c:v>
                </c:pt>
                <c:pt idx="26">
                  <c:v>108.259149452529</c:v>
                </c:pt>
                <c:pt idx="27">
                  <c:v>109.737028636486</c:v>
                </c:pt>
                <c:pt idx="28">
                  <c:v>112.588547284368</c:v>
                </c:pt>
                <c:pt idx="29">
                  <c:v>116.09176401301499</c:v>
                </c:pt>
                <c:pt idx="30">
                  <c:v>118.153023232252</c:v>
                </c:pt>
                <c:pt idx="31">
                  <c:v>120.46023541093</c:v>
                </c:pt>
                <c:pt idx="32">
                  <c:v>124.93933141101201</c:v>
                </c:pt>
                <c:pt idx="33">
                  <c:v>129.82177952626</c:v>
                </c:pt>
                <c:pt idx="34">
                  <c:v>134.23375763377999</c:v>
                </c:pt>
                <c:pt idx="35">
                  <c:v>138.70887078186399</c:v>
                </c:pt>
                <c:pt idx="36">
                  <c:v>144.360921995447</c:v>
                </c:pt>
                <c:pt idx="37">
                  <c:v>151.247217530977</c:v>
                </c:pt>
                <c:pt idx="38">
                  <c:v>156.062107176761</c:v>
                </c:pt>
                <c:pt idx="39">
                  <c:v>158.613680118833</c:v>
                </c:pt>
                <c:pt idx="40">
                  <c:v>161.67770364355999</c:v>
                </c:pt>
                <c:pt idx="41">
                  <c:v>165.24941059828001</c:v>
                </c:pt>
                <c:pt idx="42">
                  <c:v>165.66817310850001</c:v>
                </c:pt>
                <c:pt idx="43">
                  <c:v>164.63313941351601</c:v>
                </c:pt>
                <c:pt idx="44">
                  <c:v>168.20514395722901</c:v>
                </c:pt>
                <c:pt idx="45">
                  <c:v>174.80921574098201</c:v>
                </c:pt>
                <c:pt idx="46">
                  <c:v>172.42756365181901</c:v>
                </c:pt>
                <c:pt idx="47">
                  <c:v>165.235209801872</c:v>
                </c:pt>
                <c:pt idx="48">
                  <c:v>163.33613513805801</c:v>
                </c:pt>
                <c:pt idx="49">
                  <c:v>162.696139690085</c:v>
                </c:pt>
                <c:pt idx="50">
                  <c:v>154.137276062485</c:v>
                </c:pt>
                <c:pt idx="51">
                  <c:v>142.220511407651</c:v>
                </c:pt>
                <c:pt idx="52">
                  <c:v>131.64144934412201</c:v>
                </c:pt>
                <c:pt idx="53">
                  <c:v>122.092154569888</c:v>
                </c:pt>
                <c:pt idx="54">
                  <c:v>120.42440947683301</c:v>
                </c:pt>
                <c:pt idx="55">
                  <c:v>121.80261747844099</c:v>
                </c:pt>
                <c:pt idx="56">
                  <c:v>118.15979238523001</c:v>
                </c:pt>
                <c:pt idx="57">
                  <c:v>112.806545618073</c:v>
                </c:pt>
                <c:pt idx="58">
                  <c:v>110.292368145315</c:v>
                </c:pt>
                <c:pt idx="59">
                  <c:v>108.63969192397199</c:v>
                </c:pt>
                <c:pt idx="60">
                  <c:v>107.008659909326</c:v>
                </c:pt>
                <c:pt idx="61">
                  <c:v>108.348124319147</c:v>
                </c:pt>
                <c:pt idx="62">
                  <c:v>109.399707034575</c:v>
                </c:pt>
                <c:pt idx="63">
                  <c:v>107.850036711127</c:v>
                </c:pt>
                <c:pt idx="64">
                  <c:v>106.959025291174</c:v>
                </c:pt>
                <c:pt idx="65">
                  <c:v>107.774693910552</c:v>
                </c:pt>
                <c:pt idx="66">
                  <c:v>110.01018323681301</c:v>
                </c:pt>
                <c:pt idx="67">
                  <c:v>112.07376980121801</c:v>
                </c:pt>
                <c:pt idx="68">
                  <c:v>114.167435079265</c:v>
                </c:pt>
                <c:pt idx="69">
                  <c:v>117.04107316871701</c:v>
                </c:pt>
                <c:pt idx="70">
                  <c:v>119.579495782295</c:v>
                </c:pt>
                <c:pt idx="71">
                  <c:v>121.402751824273</c:v>
                </c:pt>
                <c:pt idx="72">
                  <c:v>124.801137532236</c:v>
                </c:pt>
                <c:pt idx="73">
                  <c:v>130.22314470357699</c:v>
                </c:pt>
                <c:pt idx="74">
                  <c:v>132.34372629718101</c:v>
                </c:pt>
                <c:pt idx="75">
                  <c:v>132.72123373969001</c:v>
                </c:pt>
                <c:pt idx="76">
                  <c:v>137.29008214751701</c:v>
                </c:pt>
                <c:pt idx="77">
                  <c:v>143.312312593315</c:v>
                </c:pt>
                <c:pt idx="78">
                  <c:v>143.49978655774001</c:v>
                </c:pt>
                <c:pt idx="79">
                  <c:v>141.662480314654</c:v>
                </c:pt>
                <c:pt idx="80">
                  <c:v>144.43617978045401</c:v>
                </c:pt>
                <c:pt idx="81">
                  <c:v>149.295093493612</c:v>
                </c:pt>
                <c:pt idx="82">
                  <c:v>153.500420973129</c:v>
                </c:pt>
                <c:pt idx="83">
                  <c:v>156.55603980984901</c:v>
                </c:pt>
                <c:pt idx="84">
                  <c:v>162.053521858023</c:v>
                </c:pt>
                <c:pt idx="85">
                  <c:v>168.81234625989401</c:v>
                </c:pt>
                <c:pt idx="86">
                  <c:v>168.73074213113401</c:v>
                </c:pt>
                <c:pt idx="87">
                  <c:v>167.28295700183699</c:v>
                </c:pt>
                <c:pt idx="88">
                  <c:v>172.270051367268</c:v>
                </c:pt>
                <c:pt idx="89">
                  <c:v>178.871359409485</c:v>
                </c:pt>
                <c:pt idx="90">
                  <c:v>180.47389697250301</c:v>
                </c:pt>
                <c:pt idx="91">
                  <c:v>179.638600034262</c:v>
                </c:pt>
                <c:pt idx="92">
                  <c:v>181.21967402087299</c:v>
                </c:pt>
                <c:pt idx="93">
                  <c:v>184.596910160715</c:v>
                </c:pt>
                <c:pt idx="94">
                  <c:v>187.53788462431601</c:v>
                </c:pt>
                <c:pt idx="95">
                  <c:v>188.887990375377</c:v>
                </c:pt>
                <c:pt idx="96">
                  <c:v>189.79352675350799</c:v>
                </c:pt>
                <c:pt idx="97">
                  <c:v>190.45280753750501</c:v>
                </c:pt>
                <c:pt idx="98">
                  <c:v>195.79990034945999</c:v>
                </c:pt>
                <c:pt idx="99">
                  <c:v>201.34373997954501</c:v>
                </c:pt>
                <c:pt idx="100">
                  <c:v>201.90668319665301</c:v>
                </c:pt>
                <c:pt idx="101">
                  <c:v>206.74124638490301</c:v>
                </c:pt>
                <c:pt idx="102">
                  <c:v>218.402454745184</c:v>
                </c:pt>
                <c:pt idx="103">
                  <c:v>226.260328487755</c:v>
                </c:pt>
                <c:pt idx="104">
                  <c:v>231.17640080238999</c:v>
                </c:pt>
                <c:pt idx="105">
                  <c:v>239.74937510086701</c:v>
                </c:pt>
                <c:pt idx="106">
                  <c:v>239.00570933802001</c:v>
                </c:pt>
                <c:pt idx="107">
                  <c:v>233.55362190097699</c:v>
                </c:pt>
                <c:pt idx="108">
                  <c:v>228.006894559844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53-4967-B738-DDAB91A48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50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PrimeMarkets!$N$22:$N$114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PrimeMarkets!$P$22:$P$114</c:f>
              <c:numCache>
                <c:formatCode>#,##0_);[Red]\(#,##0\)</c:formatCode>
                <c:ptCount val="93"/>
                <c:pt idx="0">
                  <c:v>90.982433331047304</c:v>
                </c:pt>
                <c:pt idx="1">
                  <c:v>103.15462463634699</c:v>
                </c:pt>
                <c:pt idx="2">
                  <c:v>96.510557923445205</c:v>
                </c:pt>
                <c:pt idx="3">
                  <c:v>100</c:v>
                </c:pt>
                <c:pt idx="4">
                  <c:v>102.351368693913</c:v>
                </c:pt>
                <c:pt idx="5">
                  <c:v>108.54939233371699</c:v>
                </c:pt>
                <c:pt idx="6">
                  <c:v>103.393897491147</c:v>
                </c:pt>
                <c:pt idx="7">
                  <c:v>103.160316642583</c:v>
                </c:pt>
                <c:pt idx="8">
                  <c:v>106.701726004173</c:v>
                </c:pt>
                <c:pt idx="9">
                  <c:v>107.199531418505</c:v>
                </c:pt>
                <c:pt idx="10">
                  <c:v>110.827700019616</c:v>
                </c:pt>
                <c:pt idx="11">
                  <c:v>117.551594694635</c:v>
                </c:pt>
                <c:pt idx="12">
                  <c:v>117.11717343288799</c:v>
                </c:pt>
                <c:pt idx="13">
                  <c:v>118.97891250603099</c:v>
                </c:pt>
                <c:pt idx="14">
                  <c:v>116.06380642130399</c:v>
                </c:pt>
                <c:pt idx="15">
                  <c:v>126.117387671866</c:v>
                </c:pt>
                <c:pt idx="16">
                  <c:v>128.63459842783701</c:v>
                </c:pt>
                <c:pt idx="17">
                  <c:v>133.75566736228899</c:v>
                </c:pt>
                <c:pt idx="18">
                  <c:v>139.71321426077401</c:v>
                </c:pt>
                <c:pt idx="19">
                  <c:v>139.70355144075</c:v>
                </c:pt>
                <c:pt idx="20">
                  <c:v>147.88279482939501</c:v>
                </c:pt>
                <c:pt idx="21">
                  <c:v>152.43884539996401</c:v>
                </c:pt>
                <c:pt idx="22">
                  <c:v>153.814198389589</c:v>
                </c:pt>
                <c:pt idx="23">
                  <c:v>164.34683086669199</c:v>
                </c:pt>
                <c:pt idx="24">
                  <c:v>173.440052722806</c:v>
                </c:pt>
                <c:pt idx="25">
                  <c:v>172.99417510539999</c:v>
                </c:pt>
                <c:pt idx="26">
                  <c:v>182.61161151913501</c:v>
                </c:pt>
                <c:pt idx="27">
                  <c:v>185.426678420477</c:v>
                </c:pt>
                <c:pt idx="28">
                  <c:v>191.125312961166</c:v>
                </c:pt>
                <c:pt idx="29">
                  <c:v>188.30941354765201</c:v>
                </c:pt>
                <c:pt idx="30">
                  <c:v>187.17385906926199</c:v>
                </c:pt>
                <c:pt idx="31">
                  <c:v>199.59098258216</c:v>
                </c:pt>
                <c:pt idx="32">
                  <c:v>192.68258837080299</c:v>
                </c:pt>
                <c:pt idx="33">
                  <c:v>189.386601398387</c:v>
                </c:pt>
                <c:pt idx="34">
                  <c:v>194.08825397669301</c:v>
                </c:pt>
                <c:pt idx="35">
                  <c:v>172.78931460256001</c:v>
                </c:pt>
                <c:pt idx="36">
                  <c:v>158.22998803531499</c:v>
                </c:pt>
                <c:pt idx="37">
                  <c:v>153.352312730991</c:v>
                </c:pt>
                <c:pt idx="38">
                  <c:v>141.38036886393701</c:v>
                </c:pt>
                <c:pt idx="39">
                  <c:v>138.47096714194601</c:v>
                </c:pt>
                <c:pt idx="40">
                  <c:v>129.97518588556301</c:v>
                </c:pt>
                <c:pt idx="41">
                  <c:v>139.03449888531901</c:v>
                </c:pt>
                <c:pt idx="42">
                  <c:v>119.864537341247</c:v>
                </c:pt>
                <c:pt idx="43">
                  <c:v>137.81815397672099</c:v>
                </c:pt>
                <c:pt idx="44">
                  <c:v>121.65664336489201</c:v>
                </c:pt>
                <c:pt idx="45">
                  <c:v>134.14683517441799</c:v>
                </c:pt>
                <c:pt idx="46">
                  <c:v>135.09321484357901</c:v>
                </c:pt>
                <c:pt idx="47">
                  <c:v>127.844100645183</c:v>
                </c:pt>
                <c:pt idx="48">
                  <c:v>135.075992101748</c:v>
                </c:pt>
                <c:pt idx="49">
                  <c:v>125.585277454673</c:v>
                </c:pt>
                <c:pt idx="50">
                  <c:v>126.07068131935701</c:v>
                </c:pt>
                <c:pt idx="51">
                  <c:v>140.38884216083801</c:v>
                </c:pt>
                <c:pt idx="52">
                  <c:v>124.11701568857799</c:v>
                </c:pt>
                <c:pt idx="53">
                  <c:v>133.79042316904901</c:v>
                </c:pt>
                <c:pt idx="54">
                  <c:v>140.47369909327699</c:v>
                </c:pt>
                <c:pt idx="55">
                  <c:v>143.874899416468</c:v>
                </c:pt>
                <c:pt idx="56">
                  <c:v>152.50094777345399</c:v>
                </c:pt>
                <c:pt idx="57">
                  <c:v>149.57925517063899</c:v>
                </c:pt>
                <c:pt idx="58">
                  <c:v>165.16464889948401</c:v>
                </c:pt>
                <c:pt idx="59">
                  <c:v>162.304757241251</c:v>
                </c:pt>
                <c:pt idx="60">
                  <c:v>164.57223493350801</c:v>
                </c:pt>
                <c:pt idx="61">
                  <c:v>173.24592904039099</c:v>
                </c:pt>
                <c:pt idx="62">
                  <c:v>178.82005012661199</c:v>
                </c:pt>
                <c:pt idx="63">
                  <c:v>176.971243296533</c:v>
                </c:pt>
                <c:pt idx="64">
                  <c:v>183.13131658193001</c:v>
                </c:pt>
                <c:pt idx="65">
                  <c:v>189.418339864534</c:v>
                </c:pt>
                <c:pt idx="66">
                  <c:v>193.50433892051799</c:v>
                </c:pt>
                <c:pt idx="67">
                  <c:v>204.33318652081499</c:v>
                </c:pt>
                <c:pt idx="68">
                  <c:v>209.04079722173199</c:v>
                </c:pt>
                <c:pt idx="69">
                  <c:v>226.32123030629401</c:v>
                </c:pt>
                <c:pt idx="70">
                  <c:v>224.521758224233</c:v>
                </c:pt>
                <c:pt idx="71">
                  <c:v>228.90457794761301</c:v>
                </c:pt>
                <c:pt idx="72">
                  <c:v>241.288123182454</c:v>
                </c:pt>
                <c:pt idx="73">
                  <c:v>235.05052923668401</c:v>
                </c:pt>
                <c:pt idx="74">
                  <c:v>245.02287928873</c:v>
                </c:pt>
                <c:pt idx="75">
                  <c:v>247.44775216710201</c:v>
                </c:pt>
                <c:pt idx="76">
                  <c:v>267.74952772314998</c:v>
                </c:pt>
                <c:pt idx="77">
                  <c:v>248.38948790184</c:v>
                </c:pt>
                <c:pt idx="78">
                  <c:v>253.864026729914</c:v>
                </c:pt>
                <c:pt idx="79">
                  <c:v>273.905614968983</c:v>
                </c:pt>
                <c:pt idx="80">
                  <c:v>257.01366181687303</c:v>
                </c:pt>
                <c:pt idx="81">
                  <c:v>275.946346401558</c:v>
                </c:pt>
                <c:pt idx="82">
                  <c:v>280.603172726732</c:v>
                </c:pt>
                <c:pt idx="83">
                  <c:v>299.42915184314501</c:v>
                </c:pt>
                <c:pt idx="84">
                  <c:v>303.46748278177898</c:v>
                </c:pt>
                <c:pt idx="85">
                  <c:v>316.21758829666402</c:v>
                </c:pt>
                <c:pt idx="86">
                  <c:v>338.51725688587197</c:v>
                </c:pt>
                <c:pt idx="87">
                  <c:v>364.72651741115499</c:v>
                </c:pt>
                <c:pt idx="88">
                  <c:v>369.35826535508602</c:v>
                </c:pt>
                <c:pt idx="89">
                  <c:v>400.49275582663199</c:v>
                </c:pt>
                <c:pt idx="90">
                  <c:v>410.079514966923</c:v>
                </c:pt>
                <c:pt idx="91">
                  <c:v>399.179493699148</c:v>
                </c:pt>
                <c:pt idx="92">
                  <c:v>409.28008337399501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7D-4D5C-97C2-F16CCD1C38B6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PrimeMarkets!$N$6:$N$114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PrimeMarkets!$T$6:$T$114</c:f>
              <c:numCache>
                <c:formatCode>0</c:formatCode>
                <c:ptCount val="109"/>
                <c:pt idx="0">
                  <c:v>67.935919141146798</c:v>
                </c:pt>
                <c:pt idx="1">
                  <c:v>70.389058791810498</c:v>
                </c:pt>
                <c:pt idx="2">
                  <c:v>71.941159628937399</c:v>
                </c:pt>
                <c:pt idx="3">
                  <c:v>70.427458252391403</c:v>
                </c:pt>
                <c:pt idx="4">
                  <c:v>70.336994505791395</c:v>
                </c:pt>
                <c:pt idx="5">
                  <c:v>73.514984990002205</c:v>
                </c:pt>
                <c:pt idx="6">
                  <c:v>77.646864528758499</c:v>
                </c:pt>
                <c:pt idx="7">
                  <c:v>79.317608665851594</c:v>
                </c:pt>
                <c:pt idx="8">
                  <c:v>79.221610739454206</c:v>
                </c:pt>
                <c:pt idx="9">
                  <c:v>79.4343339475151</c:v>
                </c:pt>
                <c:pt idx="10">
                  <c:v>81.398744165497106</c:v>
                </c:pt>
                <c:pt idx="11">
                  <c:v>84.349946026356406</c:v>
                </c:pt>
                <c:pt idx="12">
                  <c:v>86.866466274102905</c:v>
                </c:pt>
                <c:pt idx="13">
                  <c:v>87.467569002649995</c:v>
                </c:pt>
                <c:pt idx="14">
                  <c:v>87.785488453305604</c:v>
                </c:pt>
                <c:pt idx="15">
                  <c:v>90.649259476124897</c:v>
                </c:pt>
                <c:pt idx="16">
                  <c:v>94.598794589132595</c:v>
                </c:pt>
                <c:pt idx="17">
                  <c:v>98.025163109058397</c:v>
                </c:pt>
                <c:pt idx="18">
                  <c:v>99.525191855437498</c:v>
                </c:pt>
                <c:pt idx="19">
                  <c:v>100</c:v>
                </c:pt>
                <c:pt idx="20">
                  <c:v>101.448987321137</c:v>
                </c:pt>
                <c:pt idx="21">
                  <c:v>102.78013380662701</c:v>
                </c:pt>
                <c:pt idx="22">
                  <c:v>102.71412105216901</c:v>
                </c:pt>
                <c:pt idx="23">
                  <c:v>102.69169029843</c:v>
                </c:pt>
                <c:pt idx="24">
                  <c:v>103.734787368401</c:v>
                </c:pt>
                <c:pt idx="25">
                  <c:v>106.657326142286</c:v>
                </c:pt>
                <c:pt idx="26">
                  <c:v>110.570656441704</c:v>
                </c:pt>
                <c:pt idx="27">
                  <c:v>112.166915175759</c:v>
                </c:pt>
                <c:pt idx="28">
                  <c:v>112.29519965308999</c:v>
                </c:pt>
                <c:pt idx="29">
                  <c:v>113.49356451084</c:v>
                </c:pt>
                <c:pt idx="30">
                  <c:v>116.612148071352</c:v>
                </c:pt>
                <c:pt idx="31">
                  <c:v>120.718969375607</c:v>
                </c:pt>
                <c:pt idx="32">
                  <c:v>126.83519258499</c:v>
                </c:pt>
                <c:pt idx="33">
                  <c:v>133.765704386859</c:v>
                </c:pt>
                <c:pt idx="34">
                  <c:v>135.11507732465401</c:v>
                </c:pt>
                <c:pt idx="35">
                  <c:v>136.023266485346</c:v>
                </c:pt>
                <c:pt idx="36">
                  <c:v>143.768688444438</c:v>
                </c:pt>
                <c:pt idx="37">
                  <c:v>152.78101663667999</c:v>
                </c:pt>
                <c:pt idx="38">
                  <c:v>156.10324664340899</c:v>
                </c:pt>
                <c:pt idx="39">
                  <c:v>158.24251916833899</c:v>
                </c:pt>
                <c:pt idx="40">
                  <c:v>163.45796282512401</c:v>
                </c:pt>
                <c:pt idx="41">
                  <c:v>168.48754805281601</c:v>
                </c:pt>
                <c:pt idx="42">
                  <c:v>171.39800422485001</c:v>
                </c:pt>
                <c:pt idx="43">
                  <c:v>173.16926703665101</c:v>
                </c:pt>
                <c:pt idx="44">
                  <c:v>175.385130317587</c:v>
                </c:pt>
                <c:pt idx="45">
                  <c:v>178.41600780335801</c:v>
                </c:pt>
                <c:pt idx="46">
                  <c:v>179.09256883785901</c:v>
                </c:pt>
                <c:pt idx="47">
                  <c:v>176.19322985135199</c:v>
                </c:pt>
                <c:pt idx="48">
                  <c:v>173.098913743552</c:v>
                </c:pt>
                <c:pt idx="49">
                  <c:v>172.06221815520601</c:v>
                </c:pt>
                <c:pt idx="50">
                  <c:v>166.07882158294299</c:v>
                </c:pt>
                <c:pt idx="51">
                  <c:v>154.768795851428</c:v>
                </c:pt>
                <c:pt idx="52">
                  <c:v>142.79262115564899</c:v>
                </c:pt>
                <c:pt idx="53">
                  <c:v>135.19998389315899</c:v>
                </c:pt>
                <c:pt idx="54">
                  <c:v>133.40395354494899</c:v>
                </c:pt>
                <c:pt idx="55">
                  <c:v>130.748006145479</c:v>
                </c:pt>
                <c:pt idx="56">
                  <c:v>128.04126314410101</c:v>
                </c:pt>
                <c:pt idx="57">
                  <c:v>128.69927247314499</c:v>
                </c:pt>
                <c:pt idx="58">
                  <c:v>125.142754462753</c:v>
                </c:pt>
                <c:pt idx="59">
                  <c:v>118.447041812661</c:v>
                </c:pt>
                <c:pt idx="60">
                  <c:v>118.484690164507</c:v>
                </c:pt>
                <c:pt idx="61">
                  <c:v>123.989872485291</c:v>
                </c:pt>
                <c:pt idx="62">
                  <c:v>123.860215890077</c:v>
                </c:pt>
                <c:pt idx="63">
                  <c:v>119.23422456416</c:v>
                </c:pt>
                <c:pt idx="64">
                  <c:v>118.58095854035599</c:v>
                </c:pt>
                <c:pt idx="65">
                  <c:v>120.689614897385</c:v>
                </c:pt>
                <c:pt idx="66">
                  <c:v>123.910118308514</c:v>
                </c:pt>
                <c:pt idx="67">
                  <c:v>124.852728237527</c:v>
                </c:pt>
                <c:pt idx="68">
                  <c:v>125.131969825383</c:v>
                </c:pt>
                <c:pt idx="69">
                  <c:v>128.65347823444</c:v>
                </c:pt>
                <c:pt idx="70">
                  <c:v>133.35716175332001</c:v>
                </c:pt>
                <c:pt idx="71">
                  <c:v>136.07017280219301</c:v>
                </c:pt>
                <c:pt idx="72">
                  <c:v>140.129187677494</c:v>
                </c:pt>
                <c:pt idx="73">
                  <c:v>146.738853267618</c:v>
                </c:pt>
                <c:pt idx="74">
                  <c:v>150.462809277828</c:v>
                </c:pt>
                <c:pt idx="75">
                  <c:v>151.514249481809</c:v>
                </c:pt>
                <c:pt idx="76">
                  <c:v>155.161088280466</c:v>
                </c:pt>
                <c:pt idx="77">
                  <c:v>161.86035737381701</c:v>
                </c:pt>
                <c:pt idx="78">
                  <c:v>164.53176513320301</c:v>
                </c:pt>
                <c:pt idx="79">
                  <c:v>164.08359476980399</c:v>
                </c:pt>
                <c:pt idx="80">
                  <c:v>169.97294014399401</c:v>
                </c:pt>
                <c:pt idx="81">
                  <c:v>180.292505025227</c:v>
                </c:pt>
                <c:pt idx="82">
                  <c:v>182.49285002819201</c:v>
                </c:pt>
                <c:pt idx="83">
                  <c:v>180.86466924256999</c:v>
                </c:pt>
                <c:pt idx="84">
                  <c:v>191.16011902795401</c:v>
                </c:pt>
                <c:pt idx="85">
                  <c:v>208.99491851145501</c:v>
                </c:pt>
                <c:pt idx="86">
                  <c:v>213.14833918357701</c:v>
                </c:pt>
                <c:pt idx="87">
                  <c:v>208.60081725393701</c:v>
                </c:pt>
                <c:pt idx="88">
                  <c:v>212.11817795472601</c:v>
                </c:pt>
                <c:pt idx="89">
                  <c:v>219.075734530235</c:v>
                </c:pt>
                <c:pt idx="90">
                  <c:v>224.26665429167201</c:v>
                </c:pt>
                <c:pt idx="91">
                  <c:v>228.12273383951199</c:v>
                </c:pt>
                <c:pt idx="92">
                  <c:v>232.85822651425201</c:v>
                </c:pt>
                <c:pt idx="93">
                  <c:v>236.47762229340299</c:v>
                </c:pt>
                <c:pt idx="94">
                  <c:v>239.11315185747401</c:v>
                </c:pt>
                <c:pt idx="95">
                  <c:v>243.62078070239801</c:v>
                </c:pt>
                <c:pt idx="96">
                  <c:v>250.54950991948201</c:v>
                </c:pt>
                <c:pt idx="97">
                  <c:v>256.898529614018</c:v>
                </c:pt>
                <c:pt idx="98">
                  <c:v>263.33816555604</c:v>
                </c:pt>
                <c:pt idx="99">
                  <c:v>271.25262716057301</c:v>
                </c:pt>
                <c:pt idx="100">
                  <c:v>283.26544074981399</c:v>
                </c:pt>
                <c:pt idx="101">
                  <c:v>302.03781194904599</c:v>
                </c:pt>
                <c:pt idx="102">
                  <c:v>316.86489162421498</c:v>
                </c:pt>
                <c:pt idx="103">
                  <c:v>325.39096039511202</c:v>
                </c:pt>
                <c:pt idx="104">
                  <c:v>347.77608323853002</c:v>
                </c:pt>
                <c:pt idx="105">
                  <c:v>381.99269141103798</c:v>
                </c:pt>
                <c:pt idx="106">
                  <c:v>385.82005326986302</c:v>
                </c:pt>
                <c:pt idx="107">
                  <c:v>376.54408137727103</c:v>
                </c:pt>
                <c:pt idx="108">
                  <c:v>376.213187500684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7D-4D5C-97C2-F16CCD1C3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50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PrimeMarkets!$N$22:$N$114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PrimeMarkets!$Q$22:$Q$114</c:f>
              <c:numCache>
                <c:formatCode>#,##0_);[Red]\(#,##0\)</c:formatCode>
                <c:ptCount val="93"/>
                <c:pt idx="0">
                  <c:v>89.874913490466298</c:v>
                </c:pt>
                <c:pt idx="1">
                  <c:v>98.902512569994599</c:v>
                </c:pt>
                <c:pt idx="2">
                  <c:v>99.360899904781604</c:v>
                </c:pt>
                <c:pt idx="3">
                  <c:v>100</c:v>
                </c:pt>
                <c:pt idx="4">
                  <c:v>103.532544756367</c:v>
                </c:pt>
                <c:pt idx="5">
                  <c:v>101.089657301003</c:v>
                </c:pt>
                <c:pt idx="6">
                  <c:v>105.043437575813</c:v>
                </c:pt>
                <c:pt idx="7">
                  <c:v>103.76144518797901</c:v>
                </c:pt>
                <c:pt idx="8">
                  <c:v>113.570591979309</c:v>
                </c:pt>
                <c:pt idx="9">
                  <c:v>114.26818089235</c:v>
                </c:pt>
                <c:pt idx="10">
                  <c:v>120.060808562105</c:v>
                </c:pt>
                <c:pt idx="11">
                  <c:v>125.14391262791</c:v>
                </c:pt>
                <c:pt idx="12">
                  <c:v>124.91583503249601</c:v>
                </c:pt>
                <c:pt idx="13">
                  <c:v>135.20409395838001</c:v>
                </c:pt>
                <c:pt idx="14">
                  <c:v>145.643254977422</c:v>
                </c:pt>
                <c:pt idx="15">
                  <c:v>146.28791017933901</c:v>
                </c:pt>
                <c:pt idx="16">
                  <c:v>154.13301012442599</c:v>
                </c:pt>
                <c:pt idx="17">
                  <c:v>163.412955526921</c:v>
                </c:pt>
                <c:pt idx="18">
                  <c:v>167.96331178141699</c:v>
                </c:pt>
                <c:pt idx="19">
                  <c:v>171.551385335579</c:v>
                </c:pt>
                <c:pt idx="20">
                  <c:v>188.89007668921701</c:v>
                </c:pt>
                <c:pt idx="21">
                  <c:v>200.45445258002999</c:v>
                </c:pt>
                <c:pt idx="22">
                  <c:v>204.46657977988201</c:v>
                </c:pt>
                <c:pt idx="23">
                  <c:v>200.14984189266599</c:v>
                </c:pt>
                <c:pt idx="24">
                  <c:v>211.54798357837501</c:v>
                </c:pt>
                <c:pt idx="25">
                  <c:v>223.68427302974899</c:v>
                </c:pt>
                <c:pt idx="26">
                  <c:v>216.83450534779001</c:v>
                </c:pt>
                <c:pt idx="27">
                  <c:v>217.61704639146001</c:v>
                </c:pt>
                <c:pt idx="28">
                  <c:v>228.769002019098</c:v>
                </c:pt>
                <c:pt idx="29">
                  <c:v>234.57825623881499</c:v>
                </c:pt>
                <c:pt idx="30">
                  <c:v>247.41214628679401</c:v>
                </c:pt>
                <c:pt idx="31">
                  <c:v>227.36719502867001</c:v>
                </c:pt>
                <c:pt idx="32">
                  <c:v>229.43080301814501</c:v>
                </c:pt>
                <c:pt idx="33">
                  <c:v>233.46717610612501</c:v>
                </c:pt>
                <c:pt idx="34">
                  <c:v>209.247521236323</c:v>
                </c:pt>
                <c:pt idx="35">
                  <c:v>223.84051526205701</c:v>
                </c:pt>
                <c:pt idx="36">
                  <c:v>197.21798275613801</c:v>
                </c:pt>
                <c:pt idx="37">
                  <c:v>198.854456110456</c:v>
                </c:pt>
                <c:pt idx="38">
                  <c:v>182.95257627817099</c:v>
                </c:pt>
                <c:pt idx="39">
                  <c:v>176.88276368371899</c:v>
                </c:pt>
                <c:pt idx="40">
                  <c:v>190.13318689656401</c:v>
                </c:pt>
                <c:pt idx="41">
                  <c:v>157.81970135384</c:v>
                </c:pt>
                <c:pt idx="42">
                  <c:v>167.60794589301599</c:v>
                </c:pt>
                <c:pt idx="43">
                  <c:v>175.44723151532699</c:v>
                </c:pt>
                <c:pt idx="44">
                  <c:v>179.073605313689</c:v>
                </c:pt>
                <c:pt idx="45">
                  <c:v>168.08741967371699</c:v>
                </c:pt>
                <c:pt idx="46">
                  <c:v>178.062104183646</c:v>
                </c:pt>
                <c:pt idx="47">
                  <c:v>180.03946703864901</c:v>
                </c:pt>
                <c:pt idx="48">
                  <c:v>182.570217579119</c:v>
                </c:pt>
                <c:pt idx="49">
                  <c:v>191.178193988582</c:v>
                </c:pt>
                <c:pt idx="50">
                  <c:v>184.76833408591301</c:v>
                </c:pt>
                <c:pt idx="51">
                  <c:v>194.61124487693201</c:v>
                </c:pt>
                <c:pt idx="52">
                  <c:v>193.05097295771401</c:v>
                </c:pt>
                <c:pt idx="53">
                  <c:v>203.89988720543201</c:v>
                </c:pt>
                <c:pt idx="54">
                  <c:v>215.353361897638</c:v>
                </c:pt>
                <c:pt idx="55">
                  <c:v>221.077895484236</c:v>
                </c:pt>
                <c:pt idx="56">
                  <c:v>227.663143163325</c:v>
                </c:pt>
                <c:pt idx="57">
                  <c:v>228.42288631022299</c:v>
                </c:pt>
                <c:pt idx="58">
                  <c:v>236.20462374465799</c:v>
                </c:pt>
                <c:pt idx="59">
                  <c:v>251.86987804577299</c:v>
                </c:pt>
                <c:pt idx="60">
                  <c:v>251.84387118529801</c:v>
                </c:pt>
                <c:pt idx="61">
                  <c:v>248.669864077227</c:v>
                </c:pt>
                <c:pt idx="62">
                  <c:v>265.22099150227899</c:v>
                </c:pt>
                <c:pt idx="63">
                  <c:v>267.83842739343601</c:v>
                </c:pt>
                <c:pt idx="64">
                  <c:v>273.220353451645</c:v>
                </c:pt>
                <c:pt idx="65">
                  <c:v>280.435564100759</c:v>
                </c:pt>
                <c:pt idx="66">
                  <c:v>294.81717676857602</c:v>
                </c:pt>
                <c:pt idx="67">
                  <c:v>300.67966959008697</c:v>
                </c:pt>
                <c:pt idx="68">
                  <c:v>306.46777449820001</c:v>
                </c:pt>
                <c:pt idx="69">
                  <c:v>305.18548580424601</c:v>
                </c:pt>
                <c:pt idx="70">
                  <c:v>318.02116564142602</c:v>
                </c:pt>
                <c:pt idx="71">
                  <c:v>329.09408900592399</c:v>
                </c:pt>
                <c:pt idx="72">
                  <c:v>344.44013635637998</c:v>
                </c:pt>
                <c:pt idx="73">
                  <c:v>334.57038122760298</c:v>
                </c:pt>
                <c:pt idx="74">
                  <c:v>331.95352542027001</c:v>
                </c:pt>
                <c:pt idx="75">
                  <c:v>337.61443313069299</c:v>
                </c:pt>
                <c:pt idx="76">
                  <c:v>346.22830769907802</c:v>
                </c:pt>
                <c:pt idx="77">
                  <c:v>353.10303638508998</c:v>
                </c:pt>
                <c:pt idx="78">
                  <c:v>340.99286360846497</c:v>
                </c:pt>
                <c:pt idx="79">
                  <c:v>336.71212819860301</c:v>
                </c:pt>
                <c:pt idx="80">
                  <c:v>342.221219683654</c:v>
                </c:pt>
                <c:pt idx="81">
                  <c:v>329.37927550450502</c:v>
                </c:pt>
                <c:pt idx="82">
                  <c:v>354.82852665968699</c:v>
                </c:pt>
                <c:pt idx="83">
                  <c:v>351.72723485010101</c:v>
                </c:pt>
                <c:pt idx="84">
                  <c:v>376.67412401248498</c:v>
                </c:pt>
                <c:pt idx="85">
                  <c:v>379.52028963491398</c:v>
                </c:pt>
                <c:pt idx="86">
                  <c:v>374.16355688393702</c:v>
                </c:pt>
                <c:pt idx="87">
                  <c:v>423.95386684858897</c:v>
                </c:pt>
                <c:pt idx="88">
                  <c:v>371.01104619086499</c:v>
                </c:pt>
                <c:pt idx="89">
                  <c:v>400.25548032153898</c:v>
                </c:pt>
                <c:pt idx="90">
                  <c:v>440.01962115892502</c:v>
                </c:pt>
                <c:pt idx="91">
                  <c:v>427.841697048811</c:v>
                </c:pt>
                <c:pt idx="92">
                  <c:v>416.70329209408101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F8-4A8F-BA87-F82B33D2D5D5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PrimeMarkets!$N$6:$N$114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PrimeMarkets!$U$6:$U$114</c:f>
              <c:numCache>
                <c:formatCode>0</c:formatCode>
                <c:ptCount val="109"/>
                <c:pt idx="0">
                  <c:v>68.822235160264896</c:v>
                </c:pt>
                <c:pt idx="1">
                  <c:v>67.389247272015297</c:v>
                </c:pt>
                <c:pt idx="2">
                  <c:v>69.372041378464104</c:v>
                </c:pt>
                <c:pt idx="3">
                  <c:v>74.139798319103804</c:v>
                </c:pt>
                <c:pt idx="4">
                  <c:v>76.107872428682199</c:v>
                </c:pt>
                <c:pt idx="5">
                  <c:v>76.571285730920096</c:v>
                </c:pt>
                <c:pt idx="6">
                  <c:v>79.050117091156096</c:v>
                </c:pt>
                <c:pt idx="7">
                  <c:v>82.094548013170893</c:v>
                </c:pt>
                <c:pt idx="8">
                  <c:v>83.413442909227598</c:v>
                </c:pt>
                <c:pt idx="9">
                  <c:v>84.533146166026995</c:v>
                </c:pt>
                <c:pt idx="10">
                  <c:v>84.929387381866206</c:v>
                </c:pt>
                <c:pt idx="11">
                  <c:v>85.382228726804897</c:v>
                </c:pt>
                <c:pt idx="12">
                  <c:v>87.620718507415205</c:v>
                </c:pt>
                <c:pt idx="13">
                  <c:v>91.306689123596897</c:v>
                </c:pt>
                <c:pt idx="14">
                  <c:v>94.106612318741099</c:v>
                </c:pt>
                <c:pt idx="15">
                  <c:v>94.890117100548906</c:v>
                </c:pt>
                <c:pt idx="16">
                  <c:v>95.888419172981003</c:v>
                </c:pt>
                <c:pt idx="17">
                  <c:v>97.933547535619496</c:v>
                </c:pt>
                <c:pt idx="18">
                  <c:v>99.170949785943193</c:v>
                </c:pt>
                <c:pt idx="19">
                  <c:v>100</c:v>
                </c:pt>
                <c:pt idx="20">
                  <c:v>102.20538527476999</c:v>
                </c:pt>
                <c:pt idx="21">
                  <c:v>105.402085026362</c:v>
                </c:pt>
                <c:pt idx="22">
                  <c:v>107.576025954215</c:v>
                </c:pt>
                <c:pt idx="23">
                  <c:v>108.497563382115</c:v>
                </c:pt>
                <c:pt idx="24">
                  <c:v>109.87581581155101</c:v>
                </c:pt>
                <c:pt idx="25">
                  <c:v>112.46992553802799</c:v>
                </c:pt>
                <c:pt idx="26">
                  <c:v>116.587974718246</c:v>
                </c:pt>
                <c:pt idx="27">
                  <c:v>120.693946718295</c:v>
                </c:pt>
                <c:pt idx="28">
                  <c:v>124.856303710812</c:v>
                </c:pt>
                <c:pt idx="29">
                  <c:v>128.91733111951001</c:v>
                </c:pt>
                <c:pt idx="30">
                  <c:v>132.629828347152</c:v>
                </c:pt>
                <c:pt idx="31">
                  <c:v>137.84766629443399</c:v>
                </c:pt>
                <c:pt idx="32">
                  <c:v>145.162359041256</c:v>
                </c:pt>
                <c:pt idx="33">
                  <c:v>152.05757796150201</c:v>
                </c:pt>
                <c:pt idx="34">
                  <c:v>155.298070343679</c:v>
                </c:pt>
                <c:pt idx="35">
                  <c:v>159.08193085892501</c:v>
                </c:pt>
                <c:pt idx="36">
                  <c:v>169.652185933293</c:v>
                </c:pt>
                <c:pt idx="37">
                  <c:v>181.99031513264001</c:v>
                </c:pt>
                <c:pt idx="38">
                  <c:v>182.79337625874399</c:v>
                </c:pt>
                <c:pt idx="39">
                  <c:v>180.81083804377201</c:v>
                </c:pt>
                <c:pt idx="40">
                  <c:v>187.61537766093201</c:v>
                </c:pt>
                <c:pt idx="41">
                  <c:v>193.823980689156</c:v>
                </c:pt>
                <c:pt idx="42">
                  <c:v>190.050108402208</c:v>
                </c:pt>
                <c:pt idx="43">
                  <c:v>187.37088488213399</c:v>
                </c:pt>
                <c:pt idx="44">
                  <c:v>193.91795803192099</c:v>
                </c:pt>
                <c:pt idx="45">
                  <c:v>198.95560918233201</c:v>
                </c:pt>
                <c:pt idx="46">
                  <c:v>193.96847549288501</c:v>
                </c:pt>
                <c:pt idx="47">
                  <c:v>187.003807346423</c:v>
                </c:pt>
                <c:pt idx="48">
                  <c:v>184.56292335601401</c:v>
                </c:pt>
                <c:pt idx="49">
                  <c:v>182.05697757282701</c:v>
                </c:pt>
                <c:pt idx="50">
                  <c:v>169.94479085394599</c:v>
                </c:pt>
                <c:pt idx="51">
                  <c:v>156.98681242732499</c:v>
                </c:pt>
                <c:pt idx="52">
                  <c:v>151.73190234111999</c:v>
                </c:pt>
                <c:pt idx="53">
                  <c:v>149.24559698753299</c:v>
                </c:pt>
                <c:pt idx="54">
                  <c:v>146.121915232226</c:v>
                </c:pt>
                <c:pt idx="55">
                  <c:v>141.78866099352999</c:v>
                </c:pt>
                <c:pt idx="56">
                  <c:v>137.202713753871</c:v>
                </c:pt>
                <c:pt idx="57">
                  <c:v>132.034397830015</c:v>
                </c:pt>
                <c:pt idx="58">
                  <c:v>132.00677083337899</c:v>
                </c:pt>
                <c:pt idx="59">
                  <c:v>133.86837755332201</c:v>
                </c:pt>
                <c:pt idx="60">
                  <c:v>131.918352354154</c:v>
                </c:pt>
                <c:pt idx="61">
                  <c:v>129.96822421542899</c:v>
                </c:pt>
                <c:pt idx="62">
                  <c:v>130.468220561555</c:v>
                </c:pt>
                <c:pt idx="63">
                  <c:v>131.12054987645999</c:v>
                </c:pt>
                <c:pt idx="64">
                  <c:v>131.24726672177599</c:v>
                </c:pt>
                <c:pt idx="65">
                  <c:v>133.112080326935</c:v>
                </c:pt>
                <c:pt idx="66">
                  <c:v>136.22830565755899</c:v>
                </c:pt>
                <c:pt idx="67">
                  <c:v>138.04867793970001</c:v>
                </c:pt>
                <c:pt idx="68">
                  <c:v>141.111832950436</c:v>
                </c:pt>
                <c:pt idx="69">
                  <c:v>148.45467025482199</c:v>
                </c:pt>
                <c:pt idx="70">
                  <c:v>151.79742714518201</c:v>
                </c:pt>
                <c:pt idx="71">
                  <c:v>150.40977719745501</c:v>
                </c:pt>
                <c:pt idx="72">
                  <c:v>153.12343855911701</c:v>
                </c:pt>
                <c:pt idx="73">
                  <c:v>159.811247265275</c:v>
                </c:pt>
                <c:pt idx="74">
                  <c:v>164.454996401931</c:v>
                </c:pt>
                <c:pt idx="75">
                  <c:v>165.984612745281</c:v>
                </c:pt>
                <c:pt idx="76">
                  <c:v>168.961698907798</c:v>
                </c:pt>
                <c:pt idx="77">
                  <c:v>172.59881992097601</c:v>
                </c:pt>
                <c:pt idx="78">
                  <c:v>173.93816309438299</c:v>
                </c:pt>
                <c:pt idx="79">
                  <c:v>175.08014459722</c:v>
                </c:pt>
                <c:pt idx="80">
                  <c:v>178.985519638168</c:v>
                </c:pt>
                <c:pt idx="81">
                  <c:v>184.258051759605</c:v>
                </c:pt>
                <c:pt idx="82">
                  <c:v>189.06861631108501</c:v>
                </c:pt>
                <c:pt idx="83">
                  <c:v>193.266838622964</c:v>
                </c:pt>
                <c:pt idx="84">
                  <c:v>199.49970073781299</c:v>
                </c:pt>
                <c:pt idx="85">
                  <c:v>207.60566161285999</c:v>
                </c:pt>
                <c:pt idx="86">
                  <c:v>210.29790133040501</c:v>
                </c:pt>
                <c:pt idx="87">
                  <c:v>208.593864453517</c:v>
                </c:pt>
                <c:pt idx="88">
                  <c:v>208.28897097292699</c:v>
                </c:pt>
                <c:pt idx="89">
                  <c:v>209.12365337208601</c:v>
                </c:pt>
                <c:pt idx="90">
                  <c:v>211.41211693283699</c:v>
                </c:pt>
                <c:pt idx="91">
                  <c:v>213.20525887834199</c:v>
                </c:pt>
                <c:pt idx="92">
                  <c:v>213.39881742846799</c:v>
                </c:pt>
                <c:pt idx="93">
                  <c:v>214.75962026210701</c:v>
                </c:pt>
                <c:pt idx="94">
                  <c:v>217.05735338925101</c:v>
                </c:pt>
                <c:pt idx="95">
                  <c:v>218.57453984058299</c:v>
                </c:pt>
                <c:pt idx="96">
                  <c:v>217.84562223178801</c:v>
                </c:pt>
                <c:pt idx="97">
                  <c:v>213.94335097177299</c:v>
                </c:pt>
                <c:pt idx="98">
                  <c:v>216.713208877211</c:v>
                </c:pt>
                <c:pt idx="99">
                  <c:v>226.14104404358</c:v>
                </c:pt>
                <c:pt idx="100">
                  <c:v>235.96601523901401</c:v>
                </c:pt>
                <c:pt idx="101">
                  <c:v>248.78707731239399</c:v>
                </c:pt>
                <c:pt idx="102">
                  <c:v>258.44293310628899</c:v>
                </c:pt>
                <c:pt idx="103">
                  <c:v>261.97586016440198</c:v>
                </c:pt>
                <c:pt idx="104">
                  <c:v>267.44511576516101</c:v>
                </c:pt>
                <c:pt idx="105">
                  <c:v>275.81656877637698</c:v>
                </c:pt>
                <c:pt idx="106">
                  <c:v>277.227817334517</c:v>
                </c:pt>
                <c:pt idx="107">
                  <c:v>275.58770113040902</c:v>
                </c:pt>
                <c:pt idx="108">
                  <c:v>276.19395114960503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F8-4A8F-BA87-F82B33D2D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50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PrimeMarkets!$N$22:$N$114</c:f>
              <c:numCache>
                <c:formatCode>[$-409]mmm\-yy;@</c:formatCode>
                <c:ptCount val="93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</c:numCache>
            </c:numRef>
          </c:xVal>
          <c:yVal>
            <c:numRef>
              <c:f>PrimeMarkets!$R$22:$R$114</c:f>
              <c:numCache>
                <c:formatCode>#,##0_);[Red]\(#,##0\)</c:formatCode>
                <c:ptCount val="93"/>
                <c:pt idx="0">
                  <c:v>92.978507551133006</c:v>
                </c:pt>
                <c:pt idx="1">
                  <c:v>99.398297230557205</c:v>
                </c:pt>
                <c:pt idx="2">
                  <c:v>99.863406658528802</c:v>
                </c:pt>
                <c:pt idx="3">
                  <c:v>100</c:v>
                </c:pt>
                <c:pt idx="4">
                  <c:v>103.794848087776</c:v>
                </c:pt>
                <c:pt idx="5">
                  <c:v>111.39752529913901</c:v>
                </c:pt>
                <c:pt idx="6">
                  <c:v>113.69460334220599</c:v>
                </c:pt>
                <c:pt idx="7">
                  <c:v>114.158625164708</c:v>
                </c:pt>
                <c:pt idx="8">
                  <c:v>121.512695297593</c:v>
                </c:pt>
                <c:pt idx="9">
                  <c:v>127.744283979353</c:v>
                </c:pt>
                <c:pt idx="10">
                  <c:v>132.078316343414</c:v>
                </c:pt>
                <c:pt idx="11">
                  <c:v>140.623701890555</c:v>
                </c:pt>
                <c:pt idx="12">
                  <c:v>142.29441691706899</c:v>
                </c:pt>
                <c:pt idx="13">
                  <c:v>152.509377334818</c:v>
                </c:pt>
                <c:pt idx="14">
                  <c:v>160.94949393329401</c:v>
                </c:pt>
                <c:pt idx="15">
                  <c:v>161.61789600490599</c:v>
                </c:pt>
                <c:pt idx="16">
                  <c:v>169.868523350755</c:v>
                </c:pt>
                <c:pt idx="17">
                  <c:v>175.28862830255699</c:v>
                </c:pt>
                <c:pt idx="18">
                  <c:v>184.02319961861099</c:v>
                </c:pt>
                <c:pt idx="19">
                  <c:v>187.214083653763</c:v>
                </c:pt>
                <c:pt idx="20">
                  <c:v>197.307388806049</c:v>
                </c:pt>
                <c:pt idx="21">
                  <c:v>200.72740500974601</c:v>
                </c:pt>
                <c:pt idx="22">
                  <c:v>210.73252205178201</c:v>
                </c:pt>
                <c:pt idx="23">
                  <c:v>208.17402550447801</c:v>
                </c:pt>
                <c:pt idx="24">
                  <c:v>222.85156121953401</c:v>
                </c:pt>
                <c:pt idx="25">
                  <c:v>213.77127945848801</c:v>
                </c:pt>
                <c:pt idx="26">
                  <c:v>214.15097997322599</c:v>
                </c:pt>
                <c:pt idx="27">
                  <c:v>213.29213321305301</c:v>
                </c:pt>
                <c:pt idx="28">
                  <c:v>217.13210174830999</c:v>
                </c:pt>
                <c:pt idx="29">
                  <c:v>228.88526679777499</c:v>
                </c:pt>
                <c:pt idx="30">
                  <c:v>233.31703573026701</c:v>
                </c:pt>
                <c:pt idx="31">
                  <c:v>217.51405017258699</c:v>
                </c:pt>
                <c:pt idx="32">
                  <c:v>212.07811400870401</c:v>
                </c:pt>
                <c:pt idx="33">
                  <c:v>209.091478211317</c:v>
                </c:pt>
                <c:pt idx="34">
                  <c:v>212.346132436646</c:v>
                </c:pt>
                <c:pt idx="35">
                  <c:v>216.61512426320101</c:v>
                </c:pt>
                <c:pt idx="36">
                  <c:v>198.192823139485</c:v>
                </c:pt>
                <c:pt idx="37">
                  <c:v>194.48224550070299</c:v>
                </c:pt>
                <c:pt idx="38">
                  <c:v>179.26293087234899</c:v>
                </c:pt>
                <c:pt idx="39">
                  <c:v>160.91181604601601</c:v>
                </c:pt>
                <c:pt idx="40">
                  <c:v>176.473473971397</c:v>
                </c:pt>
                <c:pt idx="41">
                  <c:v>164.01993716617901</c:v>
                </c:pt>
                <c:pt idx="42">
                  <c:v>179.10938315817501</c:v>
                </c:pt>
                <c:pt idx="43">
                  <c:v>180.40049431768799</c:v>
                </c:pt>
                <c:pt idx="44">
                  <c:v>174.276621780722</c:v>
                </c:pt>
                <c:pt idx="45">
                  <c:v>183.762750329738</c:v>
                </c:pt>
                <c:pt idx="46">
                  <c:v>187.78038248626501</c:v>
                </c:pt>
                <c:pt idx="47">
                  <c:v>193.01055663666199</c:v>
                </c:pt>
                <c:pt idx="48">
                  <c:v>194.76932645150299</c:v>
                </c:pt>
                <c:pt idx="49">
                  <c:v>202.22168821323601</c:v>
                </c:pt>
                <c:pt idx="50">
                  <c:v>197.75306759771701</c:v>
                </c:pt>
                <c:pt idx="51">
                  <c:v>208.38334880784799</c:v>
                </c:pt>
                <c:pt idx="52">
                  <c:v>213.27939622951499</c:v>
                </c:pt>
                <c:pt idx="53">
                  <c:v>225.626247593388</c:v>
                </c:pt>
                <c:pt idx="54">
                  <c:v>232.30568104321199</c:v>
                </c:pt>
                <c:pt idx="55">
                  <c:v>243.357663832763</c:v>
                </c:pt>
                <c:pt idx="56">
                  <c:v>252.619550260604</c:v>
                </c:pt>
                <c:pt idx="57">
                  <c:v>261.83451851814499</c:v>
                </c:pt>
                <c:pt idx="58">
                  <c:v>260.36975433984901</c:v>
                </c:pt>
                <c:pt idx="59">
                  <c:v>284.25471616833801</c:v>
                </c:pt>
                <c:pt idx="60">
                  <c:v>285.71717017642999</c:v>
                </c:pt>
                <c:pt idx="61">
                  <c:v>289.51732077666401</c:v>
                </c:pt>
                <c:pt idx="62">
                  <c:v>307.59447581095401</c:v>
                </c:pt>
                <c:pt idx="63">
                  <c:v>303.08199483563101</c:v>
                </c:pt>
                <c:pt idx="64">
                  <c:v>308.32000278869202</c:v>
                </c:pt>
                <c:pt idx="65">
                  <c:v>341.84921612725299</c:v>
                </c:pt>
                <c:pt idx="66">
                  <c:v>322.36012283993301</c:v>
                </c:pt>
                <c:pt idx="67">
                  <c:v>351.62518568600399</c:v>
                </c:pt>
                <c:pt idx="68">
                  <c:v>339.31344676537202</c:v>
                </c:pt>
                <c:pt idx="69">
                  <c:v>369.57362359671998</c:v>
                </c:pt>
                <c:pt idx="70">
                  <c:v>361.90519242740999</c:v>
                </c:pt>
                <c:pt idx="71">
                  <c:v>371.413780597222</c:v>
                </c:pt>
                <c:pt idx="72">
                  <c:v>377.49015888750699</c:v>
                </c:pt>
                <c:pt idx="73">
                  <c:v>389.285698930634</c:v>
                </c:pt>
                <c:pt idx="74">
                  <c:v>382.15195798143901</c:v>
                </c:pt>
                <c:pt idx="75">
                  <c:v>391.951344973679</c:v>
                </c:pt>
                <c:pt idx="76">
                  <c:v>392.21103012798898</c:v>
                </c:pt>
                <c:pt idx="77">
                  <c:v>394.07368086572001</c:v>
                </c:pt>
                <c:pt idx="78">
                  <c:v>413.762238635752</c:v>
                </c:pt>
                <c:pt idx="79">
                  <c:v>415.73313571678699</c:v>
                </c:pt>
                <c:pt idx="80">
                  <c:v>410.32659014852402</c:v>
                </c:pt>
                <c:pt idx="81">
                  <c:v>373.00163080017802</c:v>
                </c:pt>
                <c:pt idx="82">
                  <c:v>409.42785396357698</c:v>
                </c:pt>
                <c:pt idx="83">
                  <c:v>412.56937018053799</c:v>
                </c:pt>
                <c:pt idx="84">
                  <c:v>429.50799301741802</c:v>
                </c:pt>
                <c:pt idx="85">
                  <c:v>431.55139254807398</c:v>
                </c:pt>
                <c:pt idx="86">
                  <c:v>483.164657964144</c:v>
                </c:pt>
                <c:pt idx="87">
                  <c:v>468.64337363605699</c:v>
                </c:pt>
                <c:pt idx="88">
                  <c:v>452.692307958144</c:v>
                </c:pt>
                <c:pt idx="89">
                  <c:v>516.37450631874697</c:v>
                </c:pt>
                <c:pt idx="90">
                  <c:v>467.05795854576201</c:v>
                </c:pt>
                <c:pt idx="91">
                  <c:v>479.01401373313502</c:v>
                </c:pt>
                <c:pt idx="92">
                  <c:v>465.53630144308403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B3-47D6-B8D6-D91F5715BBD6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PrimeMarkets!$N$6:$N$114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PrimeMarkets!$V$6:$V$114</c:f>
              <c:numCache>
                <c:formatCode>0</c:formatCode>
                <c:ptCount val="109"/>
                <c:pt idx="0">
                  <c:v>62.315143720933101</c:v>
                </c:pt>
                <c:pt idx="1">
                  <c:v>63.051554204338601</c:v>
                </c:pt>
                <c:pt idx="2">
                  <c:v>64.161871114583406</c:v>
                </c:pt>
                <c:pt idx="3">
                  <c:v>65.2182673129535</c:v>
                </c:pt>
                <c:pt idx="4">
                  <c:v>67.764688502457204</c:v>
                </c:pt>
                <c:pt idx="5">
                  <c:v>71.077028274871296</c:v>
                </c:pt>
                <c:pt idx="6">
                  <c:v>72.670583035006899</c:v>
                </c:pt>
                <c:pt idx="7">
                  <c:v>73.392388075487602</c:v>
                </c:pt>
                <c:pt idx="8">
                  <c:v>74.924461979553399</c:v>
                </c:pt>
                <c:pt idx="9">
                  <c:v>77.391671973550103</c:v>
                </c:pt>
                <c:pt idx="10">
                  <c:v>80.167061371766906</c:v>
                </c:pt>
                <c:pt idx="11">
                  <c:v>82.556400242539993</c:v>
                </c:pt>
                <c:pt idx="12">
                  <c:v>84.921199906767399</c:v>
                </c:pt>
                <c:pt idx="13">
                  <c:v>86.894866563607593</c:v>
                </c:pt>
                <c:pt idx="14">
                  <c:v>88.759735424943102</c:v>
                </c:pt>
                <c:pt idx="15">
                  <c:v>91.450940436921698</c:v>
                </c:pt>
                <c:pt idx="16">
                  <c:v>95.954662753615594</c:v>
                </c:pt>
                <c:pt idx="17">
                  <c:v>100.63494332796699</c:v>
                </c:pt>
                <c:pt idx="18">
                  <c:v>100.59831611937101</c:v>
                </c:pt>
                <c:pt idx="19">
                  <c:v>100</c:v>
                </c:pt>
                <c:pt idx="20">
                  <c:v>104.34624883276101</c:v>
                </c:pt>
                <c:pt idx="21">
                  <c:v>110.3410904987</c:v>
                </c:pt>
                <c:pt idx="22">
                  <c:v>112.851455345529</c:v>
                </c:pt>
                <c:pt idx="23">
                  <c:v>113.693425940276</c:v>
                </c:pt>
                <c:pt idx="24">
                  <c:v>117.29591682877</c:v>
                </c:pt>
                <c:pt idx="25">
                  <c:v>122.774808548664</c:v>
                </c:pt>
                <c:pt idx="26">
                  <c:v>127.892187421099</c:v>
                </c:pt>
                <c:pt idx="27">
                  <c:v>131.596256934499</c:v>
                </c:pt>
                <c:pt idx="28">
                  <c:v>135.84637507616699</c:v>
                </c:pt>
                <c:pt idx="29">
                  <c:v>140.81488918360401</c:v>
                </c:pt>
                <c:pt idx="30">
                  <c:v>143.95186805210301</c:v>
                </c:pt>
                <c:pt idx="31">
                  <c:v>147.09728431840199</c:v>
                </c:pt>
                <c:pt idx="32">
                  <c:v>154.05416638155299</c:v>
                </c:pt>
                <c:pt idx="33">
                  <c:v>162.71565346425299</c:v>
                </c:pt>
                <c:pt idx="34">
                  <c:v>166.787910791223</c:v>
                </c:pt>
                <c:pt idx="35">
                  <c:v>168.55722096007</c:v>
                </c:pt>
                <c:pt idx="36">
                  <c:v>174.59228542232401</c:v>
                </c:pt>
                <c:pt idx="37">
                  <c:v>184.28266586651301</c:v>
                </c:pt>
                <c:pt idx="38">
                  <c:v>190.43688583187199</c:v>
                </c:pt>
                <c:pt idx="39">
                  <c:v>191.12648932669001</c:v>
                </c:pt>
                <c:pt idx="40">
                  <c:v>190.68789726884</c:v>
                </c:pt>
                <c:pt idx="41">
                  <c:v>189.401327861738</c:v>
                </c:pt>
                <c:pt idx="42">
                  <c:v>187.073642472491</c:v>
                </c:pt>
                <c:pt idx="43">
                  <c:v>187.316074131173</c:v>
                </c:pt>
                <c:pt idx="44">
                  <c:v>192.42614462563799</c:v>
                </c:pt>
                <c:pt idx="45">
                  <c:v>197.15648157464099</c:v>
                </c:pt>
                <c:pt idx="46">
                  <c:v>190.07423252959899</c:v>
                </c:pt>
                <c:pt idx="47">
                  <c:v>179.497994138347</c:v>
                </c:pt>
                <c:pt idx="48">
                  <c:v>175.980833862781</c:v>
                </c:pt>
                <c:pt idx="49">
                  <c:v>174.899542470124</c:v>
                </c:pt>
                <c:pt idx="50">
                  <c:v>167.16736220895999</c:v>
                </c:pt>
                <c:pt idx="51">
                  <c:v>157.31742286496399</c:v>
                </c:pt>
                <c:pt idx="52">
                  <c:v>149.374070625424</c:v>
                </c:pt>
                <c:pt idx="53">
                  <c:v>138.265225575579</c:v>
                </c:pt>
                <c:pt idx="54">
                  <c:v>128.743942543663</c:v>
                </c:pt>
                <c:pt idx="55">
                  <c:v>125.601461528483</c:v>
                </c:pt>
                <c:pt idx="56">
                  <c:v>126.557760404253</c:v>
                </c:pt>
                <c:pt idx="57">
                  <c:v>126.152060545555</c:v>
                </c:pt>
                <c:pt idx="58">
                  <c:v>126.067835965371</c:v>
                </c:pt>
                <c:pt idx="59">
                  <c:v>128.24372279974099</c:v>
                </c:pt>
                <c:pt idx="60">
                  <c:v>132.12693338624601</c:v>
                </c:pt>
                <c:pt idx="61">
                  <c:v>136.97810968584099</c:v>
                </c:pt>
                <c:pt idx="62">
                  <c:v>141.37486084057099</c:v>
                </c:pt>
                <c:pt idx="63">
                  <c:v>144.12627534924201</c:v>
                </c:pt>
                <c:pt idx="64">
                  <c:v>146.18563724609399</c:v>
                </c:pt>
                <c:pt idx="65">
                  <c:v>149.91665127609099</c:v>
                </c:pt>
                <c:pt idx="66">
                  <c:v>155.53002094272099</c:v>
                </c:pt>
                <c:pt idx="67">
                  <c:v>159.75576512267301</c:v>
                </c:pt>
                <c:pt idx="68">
                  <c:v>163.471520640237</c:v>
                </c:pt>
                <c:pt idx="69">
                  <c:v>170.372817774487</c:v>
                </c:pt>
                <c:pt idx="70">
                  <c:v>177.15682348858999</c:v>
                </c:pt>
                <c:pt idx="71">
                  <c:v>180.96670724388301</c:v>
                </c:pt>
                <c:pt idx="72">
                  <c:v>187.27853609824601</c:v>
                </c:pt>
                <c:pt idx="73">
                  <c:v>198.21510669088201</c:v>
                </c:pt>
                <c:pt idx="74">
                  <c:v>203.62881066574499</c:v>
                </c:pt>
                <c:pt idx="75">
                  <c:v>203.43901896844801</c:v>
                </c:pt>
                <c:pt idx="76">
                  <c:v>208.79784352003</c:v>
                </c:pt>
                <c:pt idx="77">
                  <c:v>220.45324712720401</c:v>
                </c:pt>
                <c:pt idx="78">
                  <c:v>225.993527974263</c:v>
                </c:pt>
                <c:pt idx="79">
                  <c:v>225.636132294909</c:v>
                </c:pt>
                <c:pt idx="80">
                  <c:v>233.01547828539</c:v>
                </c:pt>
                <c:pt idx="81">
                  <c:v>247.83116735247199</c:v>
                </c:pt>
                <c:pt idx="82">
                  <c:v>255.09431254184801</c:v>
                </c:pt>
                <c:pt idx="83">
                  <c:v>254.91545069694499</c:v>
                </c:pt>
                <c:pt idx="84">
                  <c:v>262.83467320273598</c:v>
                </c:pt>
                <c:pt idx="85">
                  <c:v>276.57047535780202</c:v>
                </c:pt>
                <c:pt idx="86">
                  <c:v>280.12955920957</c:v>
                </c:pt>
                <c:pt idx="87">
                  <c:v>278.18784378286398</c:v>
                </c:pt>
                <c:pt idx="88">
                  <c:v>287.94915692345398</c:v>
                </c:pt>
                <c:pt idx="89">
                  <c:v>304.62734239219702</c:v>
                </c:pt>
                <c:pt idx="90">
                  <c:v>308.87505203150801</c:v>
                </c:pt>
                <c:pt idx="91">
                  <c:v>305.76702615810899</c:v>
                </c:pt>
                <c:pt idx="92">
                  <c:v>311.43308490279799</c:v>
                </c:pt>
                <c:pt idx="93">
                  <c:v>324.13237660247</c:v>
                </c:pt>
                <c:pt idx="94">
                  <c:v>336.13356433749999</c:v>
                </c:pt>
                <c:pt idx="95">
                  <c:v>340.68598706424302</c:v>
                </c:pt>
                <c:pt idx="96">
                  <c:v>340.858875898034</c:v>
                </c:pt>
                <c:pt idx="97">
                  <c:v>342.955229748845</c:v>
                </c:pt>
                <c:pt idx="98">
                  <c:v>357.76471413965299</c:v>
                </c:pt>
                <c:pt idx="99">
                  <c:v>374.91221022409002</c:v>
                </c:pt>
                <c:pt idx="100">
                  <c:v>389.515037271148</c:v>
                </c:pt>
                <c:pt idx="101">
                  <c:v>416.70648427419701</c:v>
                </c:pt>
                <c:pt idx="102">
                  <c:v>441.94656914863299</c:v>
                </c:pt>
                <c:pt idx="103">
                  <c:v>452.57835888891299</c:v>
                </c:pt>
                <c:pt idx="104">
                  <c:v>472.29910043131298</c:v>
                </c:pt>
                <c:pt idx="105">
                  <c:v>502.598149898999</c:v>
                </c:pt>
                <c:pt idx="106">
                  <c:v>491.52093996168298</c:v>
                </c:pt>
                <c:pt idx="107">
                  <c:v>473.17689627300899</c:v>
                </c:pt>
                <c:pt idx="108">
                  <c:v>461.82212810482099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B3-47D6-B8D6-D91F5715B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50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TransactionActivity!$N$2:$N$280</c:f>
              <c:numCache>
                <c:formatCode>m/d/yyyy</c:formatCode>
                <c:ptCount val="279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</c:numCache>
            </c:numRef>
          </c:cat>
          <c:val>
            <c:numRef>
              <c:f>TransactionActivity!$P$2:$P$280</c:f>
              <c:numCache>
                <c:formatCode>#,##0</c:formatCode>
                <c:ptCount val="279"/>
                <c:pt idx="0">
                  <c:v>21</c:v>
                </c:pt>
                <c:pt idx="1">
                  <c:v>24</c:v>
                </c:pt>
                <c:pt idx="2">
                  <c:v>35</c:v>
                </c:pt>
                <c:pt idx="3">
                  <c:v>29</c:v>
                </c:pt>
                <c:pt idx="4">
                  <c:v>34</c:v>
                </c:pt>
                <c:pt idx="5">
                  <c:v>43</c:v>
                </c:pt>
                <c:pt idx="6">
                  <c:v>27</c:v>
                </c:pt>
                <c:pt idx="7">
                  <c:v>41</c:v>
                </c:pt>
                <c:pt idx="8">
                  <c:v>46</c:v>
                </c:pt>
                <c:pt idx="9">
                  <c:v>43</c:v>
                </c:pt>
                <c:pt idx="10">
                  <c:v>49</c:v>
                </c:pt>
                <c:pt idx="11">
                  <c:v>95</c:v>
                </c:pt>
                <c:pt idx="12">
                  <c:v>42</c:v>
                </c:pt>
                <c:pt idx="13">
                  <c:v>32</c:v>
                </c:pt>
                <c:pt idx="14">
                  <c:v>44</c:v>
                </c:pt>
                <c:pt idx="15">
                  <c:v>40</c:v>
                </c:pt>
                <c:pt idx="16">
                  <c:v>61</c:v>
                </c:pt>
                <c:pt idx="17">
                  <c:v>57</c:v>
                </c:pt>
                <c:pt idx="18">
                  <c:v>42</c:v>
                </c:pt>
                <c:pt idx="19">
                  <c:v>48</c:v>
                </c:pt>
                <c:pt idx="20">
                  <c:v>42</c:v>
                </c:pt>
                <c:pt idx="21">
                  <c:v>41</c:v>
                </c:pt>
                <c:pt idx="22">
                  <c:v>42</c:v>
                </c:pt>
                <c:pt idx="23">
                  <c:v>59</c:v>
                </c:pt>
                <c:pt idx="24">
                  <c:v>40</c:v>
                </c:pt>
                <c:pt idx="25">
                  <c:v>26</c:v>
                </c:pt>
                <c:pt idx="26">
                  <c:v>59</c:v>
                </c:pt>
                <c:pt idx="27">
                  <c:v>36</c:v>
                </c:pt>
                <c:pt idx="28">
                  <c:v>60</c:v>
                </c:pt>
                <c:pt idx="29">
                  <c:v>69</c:v>
                </c:pt>
                <c:pt idx="30">
                  <c:v>49</c:v>
                </c:pt>
                <c:pt idx="31">
                  <c:v>64</c:v>
                </c:pt>
                <c:pt idx="32">
                  <c:v>68</c:v>
                </c:pt>
                <c:pt idx="33">
                  <c:v>67</c:v>
                </c:pt>
                <c:pt idx="34">
                  <c:v>68</c:v>
                </c:pt>
                <c:pt idx="35">
                  <c:v>110</c:v>
                </c:pt>
                <c:pt idx="36">
                  <c:v>65</c:v>
                </c:pt>
                <c:pt idx="37">
                  <c:v>69</c:v>
                </c:pt>
                <c:pt idx="38">
                  <c:v>75</c:v>
                </c:pt>
                <c:pt idx="39">
                  <c:v>79</c:v>
                </c:pt>
                <c:pt idx="40">
                  <c:v>83</c:v>
                </c:pt>
                <c:pt idx="41">
                  <c:v>75</c:v>
                </c:pt>
                <c:pt idx="42">
                  <c:v>101</c:v>
                </c:pt>
                <c:pt idx="43">
                  <c:v>89</c:v>
                </c:pt>
                <c:pt idx="44">
                  <c:v>104</c:v>
                </c:pt>
                <c:pt idx="45">
                  <c:v>107</c:v>
                </c:pt>
                <c:pt idx="46">
                  <c:v>74</c:v>
                </c:pt>
                <c:pt idx="47">
                  <c:v>169</c:v>
                </c:pt>
                <c:pt idx="48">
                  <c:v>101</c:v>
                </c:pt>
                <c:pt idx="49">
                  <c:v>83</c:v>
                </c:pt>
                <c:pt idx="50">
                  <c:v>135</c:v>
                </c:pt>
                <c:pt idx="51">
                  <c:v>102</c:v>
                </c:pt>
                <c:pt idx="52">
                  <c:v>116</c:v>
                </c:pt>
                <c:pt idx="53">
                  <c:v>133</c:v>
                </c:pt>
                <c:pt idx="54">
                  <c:v>142</c:v>
                </c:pt>
                <c:pt idx="55">
                  <c:v>121</c:v>
                </c:pt>
                <c:pt idx="56">
                  <c:v>129</c:v>
                </c:pt>
                <c:pt idx="57">
                  <c:v>156</c:v>
                </c:pt>
                <c:pt idx="58">
                  <c:v>145</c:v>
                </c:pt>
                <c:pt idx="59">
                  <c:v>211</c:v>
                </c:pt>
                <c:pt idx="60">
                  <c:v>122</c:v>
                </c:pt>
                <c:pt idx="61">
                  <c:v>126</c:v>
                </c:pt>
                <c:pt idx="62">
                  <c:v>142</c:v>
                </c:pt>
                <c:pt idx="63">
                  <c:v>154</c:v>
                </c:pt>
                <c:pt idx="64">
                  <c:v>173</c:v>
                </c:pt>
                <c:pt idx="65">
                  <c:v>203</c:v>
                </c:pt>
                <c:pt idx="66">
                  <c:v>188</c:v>
                </c:pt>
                <c:pt idx="67">
                  <c:v>203</c:v>
                </c:pt>
                <c:pt idx="68">
                  <c:v>239</c:v>
                </c:pt>
                <c:pt idx="69">
                  <c:v>166</c:v>
                </c:pt>
                <c:pt idx="70">
                  <c:v>182</c:v>
                </c:pt>
                <c:pt idx="71">
                  <c:v>240</c:v>
                </c:pt>
                <c:pt idx="72">
                  <c:v>173</c:v>
                </c:pt>
                <c:pt idx="73">
                  <c:v>130</c:v>
                </c:pt>
                <c:pt idx="74">
                  <c:v>196</c:v>
                </c:pt>
                <c:pt idx="75">
                  <c:v>148</c:v>
                </c:pt>
                <c:pt idx="76">
                  <c:v>156</c:v>
                </c:pt>
                <c:pt idx="77">
                  <c:v>194</c:v>
                </c:pt>
                <c:pt idx="78">
                  <c:v>168</c:v>
                </c:pt>
                <c:pt idx="79">
                  <c:v>176</c:v>
                </c:pt>
                <c:pt idx="80">
                  <c:v>170</c:v>
                </c:pt>
                <c:pt idx="81">
                  <c:v>147</c:v>
                </c:pt>
                <c:pt idx="82">
                  <c:v>154</c:v>
                </c:pt>
                <c:pt idx="83">
                  <c:v>225</c:v>
                </c:pt>
                <c:pt idx="84">
                  <c:v>163</c:v>
                </c:pt>
                <c:pt idx="85">
                  <c:v>143</c:v>
                </c:pt>
                <c:pt idx="86">
                  <c:v>174</c:v>
                </c:pt>
                <c:pt idx="87">
                  <c:v>169</c:v>
                </c:pt>
                <c:pt idx="88">
                  <c:v>192</c:v>
                </c:pt>
                <c:pt idx="89">
                  <c:v>209</c:v>
                </c:pt>
                <c:pt idx="90">
                  <c:v>183</c:v>
                </c:pt>
                <c:pt idx="91">
                  <c:v>197</c:v>
                </c:pt>
                <c:pt idx="92">
                  <c:v>151</c:v>
                </c:pt>
                <c:pt idx="93">
                  <c:v>127</c:v>
                </c:pt>
                <c:pt idx="94">
                  <c:v>129</c:v>
                </c:pt>
                <c:pt idx="95">
                  <c:v>153</c:v>
                </c:pt>
                <c:pt idx="96">
                  <c:v>110</c:v>
                </c:pt>
                <c:pt idx="97">
                  <c:v>88</c:v>
                </c:pt>
                <c:pt idx="98">
                  <c:v>79</c:v>
                </c:pt>
                <c:pt idx="99">
                  <c:v>98</c:v>
                </c:pt>
                <c:pt idx="100">
                  <c:v>91</c:v>
                </c:pt>
                <c:pt idx="101">
                  <c:v>96</c:v>
                </c:pt>
                <c:pt idx="102">
                  <c:v>100</c:v>
                </c:pt>
                <c:pt idx="103">
                  <c:v>80</c:v>
                </c:pt>
                <c:pt idx="104">
                  <c:v>85</c:v>
                </c:pt>
                <c:pt idx="105">
                  <c:v>69</c:v>
                </c:pt>
                <c:pt idx="106">
                  <c:v>42</c:v>
                </c:pt>
                <c:pt idx="107">
                  <c:v>88</c:v>
                </c:pt>
                <c:pt idx="108">
                  <c:v>46</c:v>
                </c:pt>
                <c:pt idx="109">
                  <c:v>32</c:v>
                </c:pt>
                <c:pt idx="110">
                  <c:v>48</c:v>
                </c:pt>
                <c:pt idx="111">
                  <c:v>48</c:v>
                </c:pt>
                <c:pt idx="112">
                  <c:v>33</c:v>
                </c:pt>
                <c:pt idx="113">
                  <c:v>63</c:v>
                </c:pt>
                <c:pt idx="114">
                  <c:v>49</c:v>
                </c:pt>
                <c:pt idx="115">
                  <c:v>54</c:v>
                </c:pt>
                <c:pt idx="116">
                  <c:v>70</c:v>
                </c:pt>
                <c:pt idx="117">
                  <c:v>77</c:v>
                </c:pt>
                <c:pt idx="118">
                  <c:v>70</c:v>
                </c:pt>
                <c:pt idx="119">
                  <c:v>137</c:v>
                </c:pt>
                <c:pt idx="120">
                  <c:v>56</c:v>
                </c:pt>
                <c:pt idx="121">
                  <c:v>50</c:v>
                </c:pt>
                <c:pt idx="122">
                  <c:v>73</c:v>
                </c:pt>
                <c:pt idx="123">
                  <c:v>80</c:v>
                </c:pt>
                <c:pt idx="124">
                  <c:v>94</c:v>
                </c:pt>
                <c:pt idx="125">
                  <c:v>123</c:v>
                </c:pt>
                <c:pt idx="126">
                  <c:v>101</c:v>
                </c:pt>
                <c:pt idx="127">
                  <c:v>99</c:v>
                </c:pt>
                <c:pt idx="128">
                  <c:v>136</c:v>
                </c:pt>
                <c:pt idx="129">
                  <c:v>102</c:v>
                </c:pt>
                <c:pt idx="130">
                  <c:v>134</c:v>
                </c:pt>
                <c:pt idx="131">
                  <c:v>224</c:v>
                </c:pt>
                <c:pt idx="132">
                  <c:v>109</c:v>
                </c:pt>
                <c:pt idx="133">
                  <c:v>103</c:v>
                </c:pt>
                <c:pt idx="134">
                  <c:v>130</c:v>
                </c:pt>
                <c:pt idx="135">
                  <c:v>142</c:v>
                </c:pt>
                <c:pt idx="136">
                  <c:v>161</c:v>
                </c:pt>
                <c:pt idx="137">
                  <c:v>200</c:v>
                </c:pt>
                <c:pt idx="138">
                  <c:v>160</c:v>
                </c:pt>
                <c:pt idx="139">
                  <c:v>155</c:v>
                </c:pt>
                <c:pt idx="140">
                  <c:v>161</c:v>
                </c:pt>
                <c:pt idx="141">
                  <c:v>159</c:v>
                </c:pt>
                <c:pt idx="142">
                  <c:v>127</c:v>
                </c:pt>
                <c:pt idx="143">
                  <c:v>233</c:v>
                </c:pt>
                <c:pt idx="144">
                  <c:v>119</c:v>
                </c:pt>
                <c:pt idx="145">
                  <c:v>140</c:v>
                </c:pt>
                <c:pt idx="146">
                  <c:v>178</c:v>
                </c:pt>
                <c:pt idx="147">
                  <c:v>142</c:v>
                </c:pt>
                <c:pt idx="148">
                  <c:v>174</c:v>
                </c:pt>
                <c:pt idx="149">
                  <c:v>192</c:v>
                </c:pt>
                <c:pt idx="150">
                  <c:v>174</c:v>
                </c:pt>
                <c:pt idx="151">
                  <c:v>187</c:v>
                </c:pt>
                <c:pt idx="152">
                  <c:v>151</c:v>
                </c:pt>
                <c:pt idx="153">
                  <c:v>164</c:v>
                </c:pt>
                <c:pt idx="154">
                  <c:v>218</c:v>
                </c:pt>
                <c:pt idx="155">
                  <c:v>364</c:v>
                </c:pt>
                <c:pt idx="156">
                  <c:v>130</c:v>
                </c:pt>
                <c:pt idx="157">
                  <c:v>118</c:v>
                </c:pt>
                <c:pt idx="158">
                  <c:v>175</c:v>
                </c:pt>
                <c:pt idx="159">
                  <c:v>186</c:v>
                </c:pt>
                <c:pt idx="160">
                  <c:v>196</c:v>
                </c:pt>
                <c:pt idx="161">
                  <c:v>251</c:v>
                </c:pt>
                <c:pt idx="162">
                  <c:v>198</c:v>
                </c:pt>
                <c:pt idx="163">
                  <c:v>242</c:v>
                </c:pt>
                <c:pt idx="164">
                  <c:v>195</c:v>
                </c:pt>
                <c:pt idx="165">
                  <c:v>222</c:v>
                </c:pt>
                <c:pt idx="166">
                  <c:v>200</c:v>
                </c:pt>
                <c:pt idx="167">
                  <c:v>366</c:v>
                </c:pt>
                <c:pt idx="168">
                  <c:v>185</c:v>
                </c:pt>
                <c:pt idx="169">
                  <c:v>160</c:v>
                </c:pt>
                <c:pt idx="170">
                  <c:v>220</c:v>
                </c:pt>
                <c:pt idx="171">
                  <c:v>197</c:v>
                </c:pt>
                <c:pt idx="172">
                  <c:v>230</c:v>
                </c:pt>
                <c:pt idx="173">
                  <c:v>271</c:v>
                </c:pt>
                <c:pt idx="174">
                  <c:v>278</c:v>
                </c:pt>
                <c:pt idx="175">
                  <c:v>234</c:v>
                </c:pt>
                <c:pt idx="176">
                  <c:v>263</c:v>
                </c:pt>
                <c:pt idx="177">
                  <c:v>294</c:v>
                </c:pt>
                <c:pt idx="178">
                  <c:v>239</c:v>
                </c:pt>
                <c:pt idx="179">
                  <c:v>390</c:v>
                </c:pt>
                <c:pt idx="180">
                  <c:v>231</c:v>
                </c:pt>
                <c:pt idx="181">
                  <c:v>201</c:v>
                </c:pt>
                <c:pt idx="182">
                  <c:v>237</c:v>
                </c:pt>
                <c:pt idx="183">
                  <c:v>224</c:v>
                </c:pt>
                <c:pt idx="184">
                  <c:v>246</c:v>
                </c:pt>
                <c:pt idx="185">
                  <c:v>299</c:v>
                </c:pt>
                <c:pt idx="186">
                  <c:v>300</c:v>
                </c:pt>
                <c:pt idx="187">
                  <c:v>261</c:v>
                </c:pt>
                <c:pt idx="188">
                  <c:v>285</c:v>
                </c:pt>
                <c:pt idx="189">
                  <c:v>314</c:v>
                </c:pt>
                <c:pt idx="190">
                  <c:v>243</c:v>
                </c:pt>
                <c:pt idx="191">
                  <c:v>416</c:v>
                </c:pt>
                <c:pt idx="192">
                  <c:v>236</c:v>
                </c:pt>
                <c:pt idx="193">
                  <c:v>231</c:v>
                </c:pt>
                <c:pt idx="194">
                  <c:v>290</c:v>
                </c:pt>
                <c:pt idx="195">
                  <c:v>216</c:v>
                </c:pt>
                <c:pt idx="196">
                  <c:v>265</c:v>
                </c:pt>
                <c:pt idx="197">
                  <c:v>363</c:v>
                </c:pt>
                <c:pt idx="198">
                  <c:v>272</c:v>
                </c:pt>
                <c:pt idx="199">
                  <c:v>293</c:v>
                </c:pt>
                <c:pt idx="200">
                  <c:v>322</c:v>
                </c:pt>
                <c:pt idx="201">
                  <c:v>277</c:v>
                </c:pt>
                <c:pt idx="202">
                  <c:v>315</c:v>
                </c:pt>
                <c:pt idx="203">
                  <c:v>375</c:v>
                </c:pt>
                <c:pt idx="204">
                  <c:v>282</c:v>
                </c:pt>
                <c:pt idx="205">
                  <c:v>209</c:v>
                </c:pt>
                <c:pt idx="206">
                  <c:v>267</c:v>
                </c:pt>
                <c:pt idx="207">
                  <c:v>235</c:v>
                </c:pt>
                <c:pt idx="208">
                  <c:v>273</c:v>
                </c:pt>
                <c:pt idx="209">
                  <c:v>361</c:v>
                </c:pt>
                <c:pt idx="210">
                  <c:v>268</c:v>
                </c:pt>
                <c:pt idx="211">
                  <c:v>292</c:v>
                </c:pt>
                <c:pt idx="212">
                  <c:v>290</c:v>
                </c:pt>
                <c:pt idx="213">
                  <c:v>307</c:v>
                </c:pt>
                <c:pt idx="214">
                  <c:v>277</c:v>
                </c:pt>
                <c:pt idx="215">
                  <c:v>344</c:v>
                </c:pt>
                <c:pt idx="216">
                  <c:v>269</c:v>
                </c:pt>
                <c:pt idx="217">
                  <c:v>237</c:v>
                </c:pt>
                <c:pt idx="218">
                  <c:v>272</c:v>
                </c:pt>
                <c:pt idx="219">
                  <c:v>244</c:v>
                </c:pt>
                <c:pt idx="220">
                  <c:v>275</c:v>
                </c:pt>
                <c:pt idx="221">
                  <c:v>309</c:v>
                </c:pt>
                <c:pt idx="222">
                  <c:v>303</c:v>
                </c:pt>
                <c:pt idx="223">
                  <c:v>339</c:v>
                </c:pt>
                <c:pt idx="224">
                  <c:v>247</c:v>
                </c:pt>
                <c:pt idx="225">
                  <c:v>321</c:v>
                </c:pt>
                <c:pt idx="226">
                  <c:v>320</c:v>
                </c:pt>
                <c:pt idx="227">
                  <c:v>395</c:v>
                </c:pt>
                <c:pt idx="228">
                  <c:v>243</c:v>
                </c:pt>
                <c:pt idx="229">
                  <c:v>227</c:v>
                </c:pt>
                <c:pt idx="230">
                  <c:v>256</c:v>
                </c:pt>
                <c:pt idx="231">
                  <c:v>245</c:v>
                </c:pt>
                <c:pt idx="232">
                  <c:v>315</c:v>
                </c:pt>
                <c:pt idx="233">
                  <c:v>335</c:v>
                </c:pt>
                <c:pt idx="234">
                  <c:v>313</c:v>
                </c:pt>
                <c:pt idx="235">
                  <c:v>343</c:v>
                </c:pt>
                <c:pt idx="236">
                  <c:v>345</c:v>
                </c:pt>
                <c:pt idx="237">
                  <c:v>316</c:v>
                </c:pt>
                <c:pt idx="238">
                  <c:v>286</c:v>
                </c:pt>
                <c:pt idx="239">
                  <c:v>424</c:v>
                </c:pt>
                <c:pt idx="240">
                  <c:v>270</c:v>
                </c:pt>
                <c:pt idx="241">
                  <c:v>239</c:v>
                </c:pt>
                <c:pt idx="242">
                  <c:v>213</c:v>
                </c:pt>
                <c:pt idx="243">
                  <c:v>121</c:v>
                </c:pt>
                <c:pt idx="244">
                  <c:v>107</c:v>
                </c:pt>
                <c:pt idx="245">
                  <c:v>142</c:v>
                </c:pt>
                <c:pt idx="246">
                  <c:v>158</c:v>
                </c:pt>
                <c:pt idx="247">
                  <c:v>153</c:v>
                </c:pt>
                <c:pt idx="248">
                  <c:v>230</c:v>
                </c:pt>
                <c:pt idx="249">
                  <c:v>255</c:v>
                </c:pt>
                <c:pt idx="250">
                  <c:v>228</c:v>
                </c:pt>
                <c:pt idx="251">
                  <c:v>477</c:v>
                </c:pt>
                <c:pt idx="252">
                  <c:v>234</c:v>
                </c:pt>
                <c:pt idx="253">
                  <c:v>191</c:v>
                </c:pt>
                <c:pt idx="254">
                  <c:v>261</c:v>
                </c:pt>
                <c:pt idx="255">
                  <c:v>330</c:v>
                </c:pt>
                <c:pt idx="256">
                  <c:v>306</c:v>
                </c:pt>
                <c:pt idx="257">
                  <c:v>381</c:v>
                </c:pt>
                <c:pt idx="258">
                  <c:v>353</c:v>
                </c:pt>
                <c:pt idx="259">
                  <c:v>399</c:v>
                </c:pt>
                <c:pt idx="260">
                  <c:v>419</c:v>
                </c:pt>
                <c:pt idx="261">
                  <c:v>412</c:v>
                </c:pt>
                <c:pt idx="262">
                  <c:v>406</c:v>
                </c:pt>
                <c:pt idx="263">
                  <c:v>787</c:v>
                </c:pt>
                <c:pt idx="264">
                  <c:v>273</c:v>
                </c:pt>
                <c:pt idx="265">
                  <c:v>280</c:v>
                </c:pt>
                <c:pt idx="266">
                  <c:v>375</c:v>
                </c:pt>
                <c:pt idx="267">
                  <c:v>350</c:v>
                </c:pt>
                <c:pt idx="268">
                  <c:v>348</c:v>
                </c:pt>
                <c:pt idx="269">
                  <c:v>418</c:v>
                </c:pt>
                <c:pt idx="270">
                  <c:v>337</c:v>
                </c:pt>
                <c:pt idx="271">
                  <c:v>303</c:v>
                </c:pt>
                <c:pt idx="272">
                  <c:v>285</c:v>
                </c:pt>
                <c:pt idx="273">
                  <c:v>263</c:v>
                </c:pt>
                <c:pt idx="274">
                  <c:v>243</c:v>
                </c:pt>
                <c:pt idx="275">
                  <c:v>285</c:v>
                </c:pt>
                <c:pt idx="276">
                  <c:v>133</c:v>
                </c:pt>
                <c:pt idx="277">
                  <c:v>135</c:v>
                </c:pt>
                <c:pt idx="278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6-4B26-B93B-193BFAA3142C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TransactionActivity!$N$2:$N$280</c:f>
              <c:numCache>
                <c:formatCode>m/d/yyyy</c:formatCode>
                <c:ptCount val="279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</c:numCache>
            </c:numRef>
          </c:cat>
          <c:val>
            <c:numRef>
              <c:f>TransactionActivity!$Q$2:$Q$280</c:f>
              <c:numCache>
                <c:formatCode>#,##0</c:formatCode>
                <c:ptCount val="279"/>
                <c:pt idx="0">
                  <c:v>172</c:v>
                </c:pt>
                <c:pt idx="1">
                  <c:v>129</c:v>
                </c:pt>
                <c:pt idx="2">
                  <c:v>194</c:v>
                </c:pt>
                <c:pt idx="3">
                  <c:v>154</c:v>
                </c:pt>
                <c:pt idx="4">
                  <c:v>179</c:v>
                </c:pt>
                <c:pt idx="5">
                  <c:v>200</c:v>
                </c:pt>
                <c:pt idx="6">
                  <c:v>178</c:v>
                </c:pt>
                <c:pt idx="7">
                  <c:v>197</c:v>
                </c:pt>
                <c:pt idx="8">
                  <c:v>183</c:v>
                </c:pt>
                <c:pt idx="9">
                  <c:v>171</c:v>
                </c:pt>
                <c:pt idx="10">
                  <c:v>155</c:v>
                </c:pt>
                <c:pt idx="11">
                  <c:v>238</c:v>
                </c:pt>
                <c:pt idx="12">
                  <c:v>207</c:v>
                </c:pt>
                <c:pt idx="13">
                  <c:v>190</c:v>
                </c:pt>
                <c:pt idx="14">
                  <c:v>235</c:v>
                </c:pt>
                <c:pt idx="15">
                  <c:v>213</c:v>
                </c:pt>
                <c:pt idx="16">
                  <c:v>262</c:v>
                </c:pt>
                <c:pt idx="17">
                  <c:v>309</c:v>
                </c:pt>
                <c:pt idx="18">
                  <c:v>261</c:v>
                </c:pt>
                <c:pt idx="19">
                  <c:v>342</c:v>
                </c:pt>
                <c:pt idx="20">
                  <c:v>250</c:v>
                </c:pt>
                <c:pt idx="21">
                  <c:v>283</c:v>
                </c:pt>
                <c:pt idx="22">
                  <c:v>268</c:v>
                </c:pt>
                <c:pt idx="23">
                  <c:v>315</c:v>
                </c:pt>
                <c:pt idx="24">
                  <c:v>290</c:v>
                </c:pt>
                <c:pt idx="25">
                  <c:v>256</c:v>
                </c:pt>
                <c:pt idx="26">
                  <c:v>306</c:v>
                </c:pt>
                <c:pt idx="27">
                  <c:v>330</c:v>
                </c:pt>
                <c:pt idx="28">
                  <c:v>411</c:v>
                </c:pt>
                <c:pt idx="29">
                  <c:v>360</c:v>
                </c:pt>
                <c:pt idx="30">
                  <c:v>385</c:v>
                </c:pt>
                <c:pt idx="31">
                  <c:v>430</c:v>
                </c:pt>
                <c:pt idx="32">
                  <c:v>366</c:v>
                </c:pt>
                <c:pt idx="33">
                  <c:v>392</c:v>
                </c:pt>
                <c:pt idx="34">
                  <c:v>330</c:v>
                </c:pt>
                <c:pt idx="35">
                  <c:v>477</c:v>
                </c:pt>
                <c:pt idx="36">
                  <c:v>384</c:v>
                </c:pt>
                <c:pt idx="37">
                  <c:v>358</c:v>
                </c:pt>
                <c:pt idx="38">
                  <c:v>399</c:v>
                </c:pt>
                <c:pt idx="39">
                  <c:v>463</c:v>
                </c:pt>
                <c:pt idx="40">
                  <c:v>455</c:v>
                </c:pt>
                <c:pt idx="41">
                  <c:v>482</c:v>
                </c:pt>
                <c:pt idx="42">
                  <c:v>484</c:v>
                </c:pt>
                <c:pt idx="43">
                  <c:v>511</c:v>
                </c:pt>
                <c:pt idx="44">
                  <c:v>483</c:v>
                </c:pt>
                <c:pt idx="45">
                  <c:v>550</c:v>
                </c:pt>
                <c:pt idx="46">
                  <c:v>443</c:v>
                </c:pt>
                <c:pt idx="47">
                  <c:v>636</c:v>
                </c:pt>
                <c:pt idx="48">
                  <c:v>527</c:v>
                </c:pt>
                <c:pt idx="49">
                  <c:v>438</c:v>
                </c:pt>
                <c:pt idx="50">
                  <c:v>633</c:v>
                </c:pt>
                <c:pt idx="51">
                  <c:v>602</c:v>
                </c:pt>
                <c:pt idx="52">
                  <c:v>575</c:v>
                </c:pt>
                <c:pt idx="53">
                  <c:v>675</c:v>
                </c:pt>
                <c:pt idx="54">
                  <c:v>682</c:v>
                </c:pt>
                <c:pt idx="55">
                  <c:v>633</c:v>
                </c:pt>
                <c:pt idx="56">
                  <c:v>606</c:v>
                </c:pt>
                <c:pt idx="57">
                  <c:v>590</c:v>
                </c:pt>
                <c:pt idx="58">
                  <c:v>619</c:v>
                </c:pt>
                <c:pt idx="59">
                  <c:v>711</c:v>
                </c:pt>
                <c:pt idx="60">
                  <c:v>620</c:v>
                </c:pt>
                <c:pt idx="61">
                  <c:v>527</c:v>
                </c:pt>
                <c:pt idx="62">
                  <c:v>689</c:v>
                </c:pt>
                <c:pt idx="63">
                  <c:v>611</c:v>
                </c:pt>
                <c:pt idx="64">
                  <c:v>603</c:v>
                </c:pt>
                <c:pt idx="65">
                  <c:v>817</c:v>
                </c:pt>
                <c:pt idx="66">
                  <c:v>571</c:v>
                </c:pt>
                <c:pt idx="67">
                  <c:v>616</c:v>
                </c:pt>
                <c:pt idx="68">
                  <c:v>716</c:v>
                </c:pt>
                <c:pt idx="69">
                  <c:v>593</c:v>
                </c:pt>
                <c:pt idx="70">
                  <c:v>596</c:v>
                </c:pt>
                <c:pt idx="71">
                  <c:v>646</c:v>
                </c:pt>
                <c:pt idx="72">
                  <c:v>608</c:v>
                </c:pt>
                <c:pt idx="73">
                  <c:v>528</c:v>
                </c:pt>
                <c:pt idx="74">
                  <c:v>680</c:v>
                </c:pt>
                <c:pt idx="75">
                  <c:v>559</c:v>
                </c:pt>
                <c:pt idx="76">
                  <c:v>676</c:v>
                </c:pt>
                <c:pt idx="77">
                  <c:v>748</c:v>
                </c:pt>
                <c:pt idx="78">
                  <c:v>602</c:v>
                </c:pt>
                <c:pt idx="79">
                  <c:v>601</c:v>
                </c:pt>
                <c:pt idx="80">
                  <c:v>577</c:v>
                </c:pt>
                <c:pt idx="81">
                  <c:v>607</c:v>
                </c:pt>
                <c:pt idx="82">
                  <c:v>588</c:v>
                </c:pt>
                <c:pt idx="83">
                  <c:v>735</c:v>
                </c:pt>
                <c:pt idx="84">
                  <c:v>661</c:v>
                </c:pt>
                <c:pt idx="85">
                  <c:v>586</c:v>
                </c:pt>
                <c:pt idx="86">
                  <c:v>735</c:v>
                </c:pt>
                <c:pt idx="87">
                  <c:v>709</c:v>
                </c:pt>
                <c:pt idx="88">
                  <c:v>811</c:v>
                </c:pt>
                <c:pt idx="89">
                  <c:v>774</c:v>
                </c:pt>
                <c:pt idx="90">
                  <c:v>733</c:v>
                </c:pt>
                <c:pt idx="91">
                  <c:v>794</c:v>
                </c:pt>
                <c:pt idx="92">
                  <c:v>640</c:v>
                </c:pt>
                <c:pt idx="93">
                  <c:v>666</c:v>
                </c:pt>
                <c:pt idx="94">
                  <c:v>618</c:v>
                </c:pt>
                <c:pt idx="95">
                  <c:v>691</c:v>
                </c:pt>
                <c:pt idx="96">
                  <c:v>604</c:v>
                </c:pt>
                <c:pt idx="97">
                  <c:v>537</c:v>
                </c:pt>
                <c:pt idx="98">
                  <c:v>583</c:v>
                </c:pt>
                <c:pt idx="99">
                  <c:v>536</c:v>
                </c:pt>
                <c:pt idx="100">
                  <c:v>603</c:v>
                </c:pt>
                <c:pt idx="101">
                  <c:v>655</c:v>
                </c:pt>
                <c:pt idx="102">
                  <c:v>598</c:v>
                </c:pt>
                <c:pt idx="103">
                  <c:v>552</c:v>
                </c:pt>
                <c:pt idx="104">
                  <c:v>522</c:v>
                </c:pt>
                <c:pt idx="105">
                  <c:v>499</c:v>
                </c:pt>
                <c:pt idx="106">
                  <c:v>381</c:v>
                </c:pt>
                <c:pt idx="107">
                  <c:v>574</c:v>
                </c:pt>
                <c:pt idx="108">
                  <c:v>318</c:v>
                </c:pt>
                <c:pt idx="109">
                  <c:v>332</c:v>
                </c:pt>
                <c:pt idx="110">
                  <c:v>375</c:v>
                </c:pt>
                <c:pt idx="111">
                  <c:v>371</c:v>
                </c:pt>
                <c:pt idx="112">
                  <c:v>407</c:v>
                </c:pt>
                <c:pt idx="113">
                  <c:v>489</c:v>
                </c:pt>
                <c:pt idx="114">
                  <c:v>448</c:v>
                </c:pt>
                <c:pt idx="115">
                  <c:v>407</c:v>
                </c:pt>
                <c:pt idx="116">
                  <c:v>451</c:v>
                </c:pt>
                <c:pt idx="117">
                  <c:v>425</c:v>
                </c:pt>
                <c:pt idx="118">
                  <c:v>397</c:v>
                </c:pt>
                <c:pt idx="119">
                  <c:v>676</c:v>
                </c:pt>
                <c:pt idx="120">
                  <c:v>434</c:v>
                </c:pt>
                <c:pt idx="121">
                  <c:v>435</c:v>
                </c:pt>
                <c:pt idx="122">
                  <c:v>589</c:v>
                </c:pt>
                <c:pt idx="123">
                  <c:v>590</c:v>
                </c:pt>
                <c:pt idx="124">
                  <c:v>484</c:v>
                </c:pt>
                <c:pt idx="125">
                  <c:v>655</c:v>
                </c:pt>
                <c:pt idx="126">
                  <c:v>574</c:v>
                </c:pt>
                <c:pt idx="127">
                  <c:v>592</c:v>
                </c:pt>
                <c:pt idx="128">
                  <c:v>618</c:v>
                </c:pt>
                <c:pt idx="129">
                  <c:v>559</c:v>
                </c:pt>
                <c:pt idx="130">
                  <c:v>594</c:v>
                </c:pt>
                <c:pt idx="131">
                  <c:v>988</c:v>
                </c:pt>
                <c:pt idx="132">
                  <c:v>526</c:v>
                </c:pt>
                <c:pt idx="133">
                  <c:v>515</c:v>
                </c:pt>
                <c:pt idx="134">
                  <c:v>805</c:v>
                </c:pt>
                <c:pt idx="135">
                  <c:v>742</c:v>
                </c:pt>
                <c:pt idx="136">
                  <c:v>790</c:v>
                </c:pt>
                <c:pt idx="137">
                  <c:v>873</c:v>
                </c:pt>
                <c:pt idx="138">
                  <c:v>714</c:v>
                </c:pt>
                <c:pt idx="139">
                  <c:v>773</c:v>
                </c:pt>
                <c:pt idx="140">
                  <c:v>754</c:v>
                </c:pt>
                <c:pt idx="141">
                  <c:v>667</c:v>
                </c:pt>
                <c:pt idx="142">
                  <c:v>709</c:v>
                </c:pt>
                <c:pt idx="143">
                  <c:v>1091</c:v>
                </c:pt>
                <c:pt idx="144">
                  <c:v>607</c:v>
                </c:pt>
                <c:pt idx="145">
                  <c:v>705</c:v>
                </c:pt>
                <c:pt idx="146">
                  <c:v>907</c:v>
                </c:pt>
                <c:pt idx="147">
                  <c:v>795</c:v>
                </c:pt>
                <c:pt idx="148">
                  <c:v>942</c:v>
                </c:pt>
                <c:pt idx="149">
                  <c:v>992</c:v>
                </c:pt>
                <c:pt idx="150">
                  <c:v>827</c:v>
                </c:pt>
                <c:pt idx="151">
                  <c:v>1000</c:v>
                </c:pt>
                <c:pt idx="152">
                  <c:v>874</c:v>
                </c:pt>
                <c:pt idx="153">
                  <c:v>966</c:v>
                </c:pt>
                <c:pt idx="154">
                  <c:v>969</c:v>
                </c:pt>
                <c:pt idx="155">
                  <c:v>1659</c:v>
                </c:pt>
                <c:pt idx="156">
                  <c:v>732</c:v>
                </c:pt>
                <c:pt idx="157">
                  <c:v>717</c:v>
                </c:pt>
                <c:pt idx="158">
                  <c:v>1038</c:v>
                </c:pt>
                <c:pt idx="159">
                  <c:v>1023</c:v>
                </c:pt>
                <c:pt idx="160">
                  <c:v>1216</c:v>
                </c:pt>
                <c:pt idx="161">
                  <c:v>1194</c:v>
                </c:pt>
                <c:pt idx="162">
                  <c:v>1154</c:v>
                </c:pt>
                <c:pt idx="163">
                  <c:v>1175</c:v>
                </c:pt>
                <c:pt idx="164">
                  <c:v>1105</c:v>
                </c:pt>
                <c:pt idx="165">
                  <c:v>1188</c:v>
                </c:pt>
                <c:pt idx="166">
                  <c:v>937</c:v>
                </c:pt>
                <c:pt idx="167">
                  <c:v>1489</c:v>
                </c:pt>
                <c:pt idx="168">
                  <c:v>1033</c:v>
                </c:pt>
                <c:pt idx="169">
                  <c:v>966</c:v>
                </c:pt>
                <c:pt idx="170">
                  <c:v>1060</c:v>
                </c:pt>
                <c:pt idx="171">
                  <c:v>1091</c:v>
                </c:pt>
                <c:pt idx="172">
                  <c:v>1198</c:v>
                </c:pt>
                <c:pt idx="173">
                  <c:v>1353</c:v>
                </c:pt>
                <c:pt idx="174">
                  <c:v>1223</c:v>
                </c:pt>
                <c:pt idx="175">
                  <c:v>1204</c:v>
                </c:pt>
                <c:pt idx="176">
                  <c:v>1178</c:v>
                </c:pt>
                <c:pt idx="177">
                  <c:v>1282</c:v>
                </c:pt>
                <c:pt idx="178">
                  <c:v>1062</c:v>
                </c:pt>
                <c:pt idx="179">
                  <c:v>1565</c:v>
                </c:pt>
                <c:pt idx="180">
                  <c:v>1042</c:v>
                </c:pt>
                <c:pt idx="181">
                  <c:v>1048</c:v>
                </c:pt>
                <c:pt idx="182">
                  <c:v>1255</c:v>
                </c:pt>
                <c:pt idx="183">
                  <c:v>1226</c:v>
                </c:pt>
                <c:pt idx="184">
                  <c:v>1187</c:v>
                </c:pt>
                <c:pt idx="185">
                  <c:v>1449</c:v>
                </c:pt>
                <c:pt idx="186">
                  <c:v>1394</c:v>
                </c:pt>
                <c:pt idx="187">
                  <c:v>1213</c:v>
                </c:pt>
                <c:pt idx="188">
                  <c:v>1262</c:v>
                </c:pt>
                <c:pt idx="189">
                  <c:v>1330</c:v>
                </c:pt>
                <c:pt idx="190">
                  <c:v>1236</c:v>
                </c:pt>
                <c:pt idx="191">
                  <c:v>1709</c:v>
                </c:pt>
                <c:pt idx="192">
                  <c:v>1128</c:v>
                </c:pt>
                <c:pt idx="193">
                  <c:v>1106</c:v>
                </c:pt>
                <c:pt idx="194">
                  <c:v>1492</c:v>
                </c:pt>
                <c:pt idx="195">
                  <c:v>1362</c:v>
                </c:pt>
                <c:pt idx="196">
                  <c:v>1401</c:v>
                </c:pt>
                <c:pt idx="197">
                  <c:v>1534</c:v>
                </c:pt>
                <c:pt idx="198">
                  <c:v>1260</c:v>
                </c:pt>
                <c:pt idx="199">
                  <c:v>1336</c:v>
                </c:pt>
                <c:pt idx="200">
                  <c:v>1325</c:v>
                </c:pt>
                <c:pt idx="201">
                  <c:v>1220</c:v>
                </c:pt>
                <c:pt idx="202">
                  <c:v>1194</c:v>
                </c:pt>
                <c:pt idx="203">
                  <c:v>1412</c:v>
                </c:pt>
                <c:pt idx="204">
                  <c:v>1137</c:v>
                </c:pt>
                <c:pt idx="205">
                  <c:v>858</c:v>
                </c:pt>
                <c:pt idx="206">
                  <c:v>1116</c:v>
                </c:pt>
                <c:pt idx="207">
                  <c:v>725</c:v>
                </c:pt>
                <c:pt idx="208">
                  <c:v>859</c:v>
                </c:pt>
                <c:pt idx="209">
                  <c:v>1037</c:v>
                </c:pt>
                <c:pt idx="210">
                  <c:v>847</c:v>
                </c:pt>
                <c:pt idx="211">
                  <c:v>968</c:v>
                </c:pt>
                <c:pt idx="212">
                  <c:v>868</c:v>
                </c:pt>
                <c:pt idx="213">
                  <c:v>979</c:v>
                </c:pt>
                <c:pt idx="214">
                  <c:v>923</c:v>
                </c:pt>
                <c:pt idx="215">
                  <c:v>991</c:v>
                </c:pt>
                <c:pt idx="216">
                  <c:v>926</c:v>
                </c:pt>
                <c:pt idx="217">
                  <c:v>747</c:v>
                </c:pt>
                <c:pt idx="218">
                  <c:v>1091</c:v>
                </c:pt>
                <c:pt idx="219">
                  <c:v>1219</c:v>
                </c:pt>
                <c:pt idx="220">
                  <c:v>1286</c:v>
                </c:pt>
                <c:pt idx="221">
                  <c:v>1244</c:v>
                </c:pt>
                <c:pt idx="222">
                  <c:v>1104</c:v>
                </c:pt>
                <c:pt idx="223">
                  <c:v>1173</c:v>
                </c:pt>
                <c:pt idx="224">
                  <c:v>984</c:v>
                </c:pt>
                <c:pt idx="225">
                  <c:v>1155</c:v>
                </c:pt>
                <c:pt idx="226">
                  <c:v>1029</c:v>
                </c:pt>
                <c:pt idx="227">
                  <c:v>1244</c:v>
                </c:pt>
                <c:pt idx="228">
                  <c:v>1012</c:v>
                </c:pt>
                <c:pt idx="229">
                  <c:v>860</c:v>
                </c:pt>
                <c:pt idx="230">
                  <c:v>1046</c:v>
                </c:pt>
                <c:pt idx="231">
                  <c:v>1074</c:v>
                </c:pt>
                <c:pt idx="232">
                  <c:v>1206</c:v>
                </c:pt>
                <c:pt idx="233">
                  <c:v>1126</c:v>
                </c:pt>
                <c:pt idx="234">
                  <c:v>1144</c:v>
                </c:pt>
                <c:pt idx="235">
                  <c:v>1196</c:v>
                </c:pt>
                <c:pt idx="236">
                  <c:v>1253</c:v>
                </c:pt>
                <c:pt idx="237">
                  <c:v>1350</c:v>
                </c:pt>
                <c:pt idx="238">
                  <c:v>1122</c:v>
                </c:pt>
                <c:pt idx="239">
                  <c:v>1518</c:v>
                </c:pt>
                <c:pt idx="240">
                  <c:v>1255</c:v>
                </c:pt>
                <c:pt idx="241">
                  <c:v>1039</c:v>
                </c:pt>
                <c:pt idx="242">
                  <c:v>971</c:v>
                </c:pt>
                <c:pt idx="243">
                  <c:v>646</c:v>
                </c:pt>
                <c:pt idx="244">
                  <c:v>598</c:v>
                </c:pt>
                <c:pt idx="245">
                  <c:v>749</c:v>
                </c:pt>
                <c:pt idx="246">
                  <c:v>911</c:v>
                </c:pt>
                <c:pt idx="247">
                  <c:v>926</c:v>
                </c:pt>
                <c:pt idx="248">
                  <c:v>1091</c:v>
                </c:pt>
                <c:pt idx="249">
                  <c:v>1143</c:v>
                </c:pt>
                <c:pt idx="250">
                  <c:v>1105</c:v>
                </c:pt>
                <c:pt idx="251">
                  <c:v>1940</c:v>
                </c:pt>
                <c:pt idx="252">
                  <c:v>1093</c:v>
                </c:pt>
                <c:pt idx="253">
                  <c:v>1124</c:v>
                </c:pt>
                <c:pt idx="254">
                  <c:v>1573</c:v>
                </c:pt>
                <c:pt idx="255">
                  <c:v>1572</c:v>
                </c:pt>
                <c:pt idx="256">
                  <c:v>1630</c:v>
                </c:pt>
                <c:pt idx="257">
                  <c:v>1920</c:v>
                </c:pt>
                <c:pt idx="258">
                  <c:v>1765</c:v>
                </c:pt>
                <c:pt idx="259">
                  <c:v>1848</c:v>
                </c:pt>
                <c:pt idx="260">
                  <c:v>1859</c:v>
                </c:pt>
                <c:pt idx="261">
                  <c:v>1879</c:v>
                </c:pt>
                <c:pt idx="262">
                  <c:v>1898</c:v>
                </c:pt>
                <c:pt idx="263">
                  <c:v>3025</c:v>
                </c:pt>
                <c:pt idx="264">
                  <c:v>1466</c:v>
                </c:pt>
                <c:pt idx="265">
                  <c:v>1461</c:v>
                </c:pt>
                <c:pt idx="266">
                  <c:v>1944</c:v>
                </c:pt>
                <c:pt idx="267">
                  <c:v>1868</c:v>
                </c:pt>
                <c:pt idx="268">
                  <c:v>1797</c:v>
                </c:pt>
                <c:pt idx="269">
                  <c:v>1986</c:v>
                </c:pt>
                <c:pt idx="270">
                  <c:v>1552</c:v>
                </c:pt>
                <c:pt idx="271">
                  <c:v>1590</c:v>
                </c:pt>
                <c:pt idx="272">
                  <c:v>1481</c:v>
                </c:pt>
                <c:pt idx="273">
                  <c:v>1320</c:v>
                </c:pt>
                <c:pt idx="274">
                  <c:v>1199</c:v>
                </c:pt>
                <c:pt idx="275">
                  <c:v>1426</c:v>
                </c:pt>
                <c:pt idx="276">
                  <c:v>1014</c:v>
                </c:pt>
                <c:pt idx="277">
                  <c:v>859</c:v>
                </c:pt>
                <c:pt idx="278">
                  <c:v>1011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16-4B26-B93B-193BFAA31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5016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TransactionActivity!$AB$1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TransactionActivity!$N$98:$N$280</c:f>
              <c:numCache>
                <c:formatCode>m/d/yyyy</c:formatCode>
                <c:ptCount val="183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</c:numCache>
            </c:numRef>
          </c:cat>
          <c:val>
            <c:numRef>
              <c:f>TransactionActivity!$AB$98:$AB$280</c:f>
              <c:numCache>
                <c:formatCode>0.00%</c:formatCode>
                <c:ptCount val="183"/>
                <c:pt idx="0">
                  <c:v>1.5406162464985995E-2</c:v>
                </c:pt>
                <c:pt idx="1">
                  <c:v>2.5600000000000001E-2</c:v>
                </c:pt>
                <c:pt idx="2">
                  <c:v>3.0211480362537766E-2</c:v>
                </c:pt>
                <c:pt idx="3">
                  <c:v>2.2082018927444796E-2</c:v>
                </c:pt>
                <c:pt idx="4">
                  <c:v>1.8731988472622477E-2</c:v>
                </c:pt>
                <c:pt idx="5">
                  <c:v>3.1957390146471372E-2</c:v>
                </c:pt>
                <c:pt idx="6">
                  <c:v>2.4355300859598854E-2</c:v>
                </c:pt>
                <c:pt idx="7">
                  <c:v>4.588607594936709E-2</c:v>
                </c:pt>
                <c:pt idx="8">
                  <c:v>6.260296540362438E-2</c:v>
                </c:pt>
                <c:pt idx="9">
                  <c:v>6.8661971830985921E-2</c:v>
                </c:pt>
                <c:pt idx="10">
                  <c:v>6.3829787234042548E-2</c:v>
                </c:pt>
                <c:pt idx="11">
                  <c:v>6.6465256797583083E-2</c:v>
                </c:pt>
                <c:pt idx="12">
                  <c:v>0.13461538461538461</c:v>
                </c:pt>
                <c:pt idx="13">
                  <c:v>0.12362637362637363</c:v>
                </c:pt>
                <c:pt idx="14">
                  <c:v>0.20567375886524822</c:v>
                </c:pt>
                <c:pt idx="15">
                  <c:v>0.20763723150357996</c:v>
                </c:pt>
                <c:pt idx="16">
                  <c:v>0.17499999999999999</c:v>
                </c:pt>
                <c:pt idx="17">
                  <c:v>0.17210144927536231</c:v>
                </c:pt>
                <c:pt idx="18">
                  <c:v>0.1891348088531187</c:v>
                </c:pt>
                <c:pt idx="19">
                  <c:v>0.22342733188720174</c:v>
                </c:pt>
                <c:pt idx="20">
                  <c:v>0.20921305182341651</c:v>
                </c:pt>
                <c:pt idx="21">
                  <c:v>0.21115537848605578</c:v>
                </c:pt>
                <c:pt idx="22">
                  <c:v>0.22912205567451821</c:v>
                </c:pt>
                <c:pt idx="23">
                  <c:v>0.20664206642066421</c:v>
                </c:pt>
                <c:pt idx="24">
                  <c:v>0.24897959183673468</c:v>
                </c:pt>
                <c:pt idx="25">
                  <c:v>0.24123711340206186</c:v>
                </c:pt>
                <c:pt idx="26">
                  <c:v>0.28247734138972808</c:v>
                </c:pt>
                <c:pt idx="27">
                  <c:v>0.28805970149253729</c:v>
                </c:pt>
                <c:pt idx="28">
                  <c:v>0.25778546712802769</c:v>
                </c:pt>
                <c:pt idx="29">
                  <c:v>0.26221079691516708</c:v>
                </c:pt>
                <c:pt idx="30">
                  <c:v>0.25481481481481483</c:v>
                </c:pt>
                <c:pt idx="31">
                  <c:v>0.28075253256150506</c:v>
                </c:pt>
                <c:pt idx="32">
                  <c:v>0.27453580901856767</c:v>
                </c:pt>
                <c:pt idx="33">
                  <c:v>0.28290468986384265</c:v>
                </c:pt>
                <c:pt idx="34">
                  <c:v>0.25961538461538464</c:v>
                </c:pt>
                <c:pt idx="35">
                  <c:v>0.23679867986798681</c:v>
                </c:pt>
                <c:pt idx="36">
                  <c:v>0.24724409448818899</c:v>
                </c:pt>
                <c:pt idx="37">
                  <c:v>0.25242718446601942</c:v>
                </c:pt>
                <c:pt idx="38">
                  <c:v>0.29304812834224597</c:v>
                </c:pt>
                <c:pt idx="39">
                  <c:v>0.25452488687782804</c:v>
                </c:pt>
                <c:pt idx="40">
                  <c:v>0.24290220820189273</c:v>
                </c:pt>
                <c:pt idx="41">
                  <c:v>0.21155638397017706</c:v>
                </c:pt>
                <c:pt idx="42">
                  <c:v>0.22654462242562928</c:v>
                </c:pt>
                <c:pt idx="43">
                  <c:v>0.22844827586206898</c:v>
                </c:pt>
                <c:pt idx="44">
                  <c:v>0.2174863387978142</c:v>
                </c:pt>
                <c:pt idx="45">
                  <c:v>0.19975786924939468</c:v>
                </c:pt>
                <c:pt idx="46">
                  <c:v>0.23803827751196172</c:v>
                </c:pt>
                <c:pt idx="47">
                  <c:v>0.22280966767371602</c:v>
                </c:pt>
                <c:pt idx="48">
                  <c:v>0.19972451790633608</c:v>
                </c:pt>
                <c:pt idx="49">
                  <c:v>0.22721893491124259</c:v>
                </c:pt>
                <c:pt idx="50">
                  <c:v>0.21751152073732719</c:v>
                </c:pt>
                <c:pt idx="51">
                  <c:v>0.22625400213447172</c:v>
                </c:pt>
                <c:pt idx="52">
                  <c:v>0.20071684587813621</c:v>
                </c:pt>
                <c:pt idx="53">
                  <c:v>0.19594594594594594</c:v>
                </c:pt>
                <c:pt idx="54">
                  <c:v>0.19980019980019981</c:v>
                </c:pt>
                <c:pt idx="55">
                  <c:v>0.17607413647851727</c:v>
                </c:pt>
                <c:pt idx="56">
                  <c:v>0.20487804878048779</c:v>
                </c:pt>
                <c:pt idx="57">
                  <c:v>0.15309734513274337</c:v>
                </c:pt>
                <c:pt idx="58">
                  <c:v>0.14911541701769165</c:v>
                </c:pt>
                <c:pt idx="59">
                  <c:v>0.13395946613939694</c:v>
                </c:pt>
                <c:pt idx="60">
                  <c:v>0.16357308584686775</c:v>
                </c:pt>
                <c:pt idx="61">
                  <c:v>0.16287425149700599</c:v>
                </c:pt>
                <c:pt idx="62">
                  <c:v>0.17065127782357792</c:v>
                </c:pt>
                <c:pt idx="63">
                  <c:v>0.14061207609594706</c:v>
                </c:pt>
                <c:pt idx="64">
                  <c:v>0.14447592067988668</c:v>
                </c:pt>
                <c:pt idx="65">
                  <c:v>0.1439446366782007</c:v>
                </c:pt>
                <c:pt idx="66">
                  <c:v>0.11094674556213018</c:v>
                </c:pt>
                <c:pt idx="67">
                  <c:v>0.14043754410726889</c:v>
                </c:pt>
                <c:pt idx="68">
                  <c:v>0.11692307692307692</c:v>
                </c:pt>
                <c:pt idx="69">
                  <c:v>0.1099290780141844</c:v>
                </c:pt>
                <c:pt idx="70">
                  <c:v>0.14335971855760773</c:v>
                </c:pt>
                <c:pt idx="71">
                  <c:v>0.10673854447439353</c:v>
                </c:pt>
                <c:pt idx="72">
                  <c:v>9.8522167487684734E-2</c:v>
                </c:pt>
                <c:pt idx="73">
                  <c:v>8.2593250444049734E-2</c:v>
                </c:pt>
                <c:pt idx="74">
                  <c:v>0.1046875</c:v>
                </c:pt>
                <c:pt idx="75">
                  <c:v>0.1203416149068323</c:v>
                </c:pt>
                <c:pt idx="76">
                  <c:v>9.1036414565826326E-2</c:v>
                </c:pt>
                <c:pt idx="77">
                  <c:v>8.9285714285714288E-2</c:v>
                </c:pt>
                <c:pt idx="78">
                  <c:v>7.9280479680213192E-2</c:v>
                </c:pt>
                <c:pt idx="79">
                  <c:v>7.37134909596662E-2</c:v>
                </c:pt>
                <c:pt idx="80">
                  <c:v>7.6335877862595422E-2</c:v>
                </c:pt>
                <c:pt idx="81">
                  <c:v>6.2817258883248725E-2</c:v>
                </c:pt>
                <c:pt idx="82">
                  <c:v>7.4558032282859343E-2</c:v>
                </c:pt>
                <c:pt idx="83">
                  <c:v>6.4450127877237848E-2</c:v>
                </c:pt>
                <c:pt idx="84">
                  <c:v>5.7344854673998427E-2</c:v>
                </c:pt>
                <c:pt idx="85">
                  <c:v>5.6044835868694957E-2</c:v>
                </c:pt>
                <c:pt idx="86">
                  <c:v>6.3672922252010725E-2</c:v>
                </c:pt>
                <c:pt idx="87">
                  <c:v>6.137931034482759E-2</c:v>
                </c:pt>
                <c:pt idx="88">
                  <c:v>6.4200976971388699E-2</c:v>
                </c:pt>
                <c:pt idx="89">
                  <c:v>5.8924485125858121E-2</c:v>
                </c:pt>
                <c:pt idx="90">
                  <c:v>5.5489964580873671E-2</c:v>
                </c:pt>
                <c:pt idx="91">
                  <c:v>5.2917232021709636E-2</c:v>
                </c:pt>
                <c:pt idx="92">
                  <c:v>4.9773755656108594E-2</c:v>
                </c:pt>
                <c:pt idx="93">
                  <c:v>4.3795620437956206E-2</c:v>
                </c:pt>
                <c:pt idx="94">
                  <c:v>4.4624746450304259E-2</c:v>
                </c:pt>
                <c:pt idx="95">
                  <c:v>5.5058823529411764E-2</c:v>
                </c:pt>
                <c:pt idx="96">
                  <c:v>4.6920821114369501E-2</c:v>
                </c:pt>
                <c:pt idx="97">
                  <c:v>4.1884816753926704E-2</c:v>
                </c:pt>
                <c:pt idx="98">
                  <c:v>4.6576879910213247E-2</c:v>
                </c:pt>
                <c:pt idx="99">
                  <c:v>5.0063371356147024E-2</c:v>
                </c:pt>
                <c:pt idx="100">
                  <c:v>4.3817527010804325E-2</c:v>
                </c:pt>
                <c:pt idx="101">
                  <c:v>3.8481813389562469E-2</c:v>
                </c:pt>
                <c:pt idx="102">
                  <c:v>2.4804177545691905E-2</c:v>
                </c:pt>
                <c:pt idx="103">
                  <c:v>3.6218538980969918E-2</c:v>
                </c:pt>
                <c:pt idx="104">
                  <c:v>2.7929568913175471E-2</c:v>
                </c:pt>
                <c:pt idx="105">
                  <c:v>2.2712090848363394E-2</c:v>
                </c:pt>
                <c:pt idx="106">
                  <c:v>3.1146454605699137E-2</c:v>
                </c:pt>
                <c:pt idx="107">
                  <c:v>3.3575825405707888E-2</c:v>
                </c:pt>
                <c:pt idx="108">
                  <c:v>2.0436927413671601E-2</c:v>
                </c:pt>
                <c:pt idx="109">
                  <c:v>1.874414245548266E-2</c:v>
                </c:pt>
                <c:pt idx="110">
                  <c:v>2.6030368763557483E-2</c:v>
                </c:pt>
                <c:pt idx="111">
                  <c:v>1.6666666666666666E-2</c:v>
                </c:pt>
                <c:pt idx="112">
                  <c:v>1.5017667844522967E-2</c:v>
                </c:pt>
                <c:pt idx="113">
                  <c:v>1.0014306151645207E-2</c:v>
                </c:pt>
                <c:pt idx="114">
                  <c:v>1.3452914798206279E-2</c:v>
                </c:pt>
                <c:pt idx="115">
                  <c:v>1.1904761904761904E-2</c:v>
                </c:pt>
                <c:pt idx="116">
                  <c:v>1.3816925734024179E-2</c:v>
                </c:pt>
                <c:pt idx="117">
                  <c:v>1.6329704510108865E-2</c:v>
                </c:pt>
                <c:pt idx="118">
                  <c:v>1.8333333333333333E-2</c:v>
                </c:pt>
                <c:pt idx="119">
                  <c:v>1.7977528089887642E-2</c:v>
                </c:pt>
                <c:pt idx="120">
                  <c:v>1.5899581589958158E-2</c:v>
                </c:pt>
                <c:pt idx="121">
                  <c:v>1.1178861788617886E-2</c:v>
                </c:pt>
                <c:pt idx="122">
                  <c:v>1.6874541452677916E-2</c:v>
                </c:pt>
                <c:pt idx="123">
                  <c:v>1.7088174982911826E-2</c:v>
                </c:pt>
                <c:pt idx="124">
                  <c:v>1.2171684817424727E-2</c:v>
                </c:pt>
                <c:pt idx="125">
                  <c:v>1.6097875080489377E-2</c:v>
                </c:pt>
                <c:pt idx="126">
                  <c:v>1.3503909026297086E-2</c:v>
                </c:pt>
                <c:pt idx="127">
                  <c:v>1.0582010582010581E-2</c:v>
                </c:pt>
                <c:pt idx="128">
                  <c:v>1.2997562956945572E-2</c:v>
                </c:pt>
                <c:pt idx="129">
                  <c:v>9.485094850948509E-3</c:v>
                </c:pt>
                <c:pt idx="130">
                  <c:v>1.1119347664936991E-2</c:v>
                </c:pt>
                <c:pt idx="131">
                  <c:v>1.0982306284319707E-2</c:v>
                </c:pt>
                <c:pt idx="132">
                  <c:v>1.3545816733067729E-2</c:v>
                </c:pt>
                <c:pt idx="133">
                  <c:v>1.2879484820607176E-2</c:v>
                </c:pt>
                <c:pt idx="134">
                  <c:v>1.4592933947772658E-2</c:v>
                </c:pt>
                <c:pt idx="135">
                  <c:v>1.3646702047005308E-2</c:v>
                </c:pt>
                <c:pt idx="136">
                  <c:v>1.5121630506245891E-2</c:v>
                </c:pt>
                <c:pt idx="137">
                  <c:v>1.1635865845311431E-2</c:v>
                </c:pt>
                <c:pt idx="138">
                  <c:v>1.5785861358956762E-2</c:v>
                </c:pt>
                <c:pt idx="139">
                  <c:v>9.7465886939571145E-3</c:v>
                </c:pt>
                <c:pt idx="140">
                  <c:v>1.1889862327909888E-2</c:v>
                </c:pt>
                <c:pt idx="141">
                  <c:v>9.00360144057623E-3</c:v>
                </c:pt>
                <c:pt idx="142">
                  <c:v>1.4204545454545454E-2</c:v>
                </c:pt>
                <c:pt idx="143">
                  <c:v>1.3388259526261586E-2</c:v>
                </c:pt>
                <c:pt idx="144">
                  <c:v>1.180327868852459E-2</c:v>
                </c:pt>
                <c:pt idx="145">
                  <c:v>1.0954616588419406E-2</c:v>
                </c:pt>
                <c:pt idx="146">
                  <c:v>1.6047297297297296E-2</c:v>
                </c:pt>
                <c:pt idx="147">
                  <c:v>9.126466753585397E-3</c:v>
                </c:pt>
                <c:pt idx="148">
                  <c:v>1.1347517730496455E-2</c:v>
                </c:pt>
                <c:pt idx="149">
                  <c:v>1.5712682379349047E-2</c:v>
                </c:pt>
                <c:pt idx="150">
                  <c:v>1.5902712815715623E-2</c:v>
                </c:pt>
                <c:pt idx="151">
                  <c:v>1.2974976830398516E-2</c:v>
                </c:pt>
                <c:pt idx="152">
                  <c:v>1.2869038607115822E-2</c:v>
                </c:pt>
                <c:pt idx="153">
                  <c:v>1.1444921316165951E-2</c:v>
                </c:pt>
                <c:pt idx="154">
                  <c:v>2.2505626406601649E-2</c:v>
                </c:pt>
                <c:pt idx="155">
                  <c:v>1.5308233347124535E-2</c:v>
                </c:pt>
                <c:pt idx="156">
                  <c:v>2.0346646571213264E-2</c:v>
                </c:pt>
                <c:pt idx="157">
                  <c:v>1.4448669201520912E-2</c:v>
                </c:pt>
                <c:pt idx="158">
                  <c:v>1.3631406761177753E-2</c:v>
                </c:pt>
                <c:pt idx="159">
                  <c:v>1.0515247108307046E-2</c:v>
                </c:pt>
                <c:pt idx="160">
                  <c:v>1.3429752066115703E-2</c:v>
                </c:pt>
                <c:pt idx="161">
                  <c:v>1.6949152542372881E-2</c:v>
                </c:pt>
                <c:pt idx="162">
                  <c:v>1.5108593012275733E-2</c:v>
                </c:pt>
                <c:pt idx="163">
                  <c:v>1.335113484646195E-2</c:v>
                </c:pt>
                <c:pt idx="164">
                  <c:v>1.141352063213345E-2</c:v>
                </c:pt>
                <c:pt idx="165">
                  <c:v>1.2221737232649499E-2</c:v>
                </c:pt>
                <c:pt idx="166">
                  <c:v>1.0416666666666666E-2</c:v>
                </c:pt>
                <c:pt idx="167">
                  <c:v>8.1322140608604404E-3</c:v>
                </c:pt>
                <c:pt idx="168">
                  <c:v>1.0925819436457734E-2</c:v>
                </c:pt>
                <c:pt idx="169">
                  <c:v>1.0338885697874785E-2</c:v>
                </c:pt>
                <c:pt idx="170">
                  <c:v>1.2074169900819319E-2</c:v>
                </c:pt>
                <c:pt idx="171">
                  <c:v>1.1271415689810641E-2</c:v>
                </c:pt>
                <c:pt idx="172">
                  <c:v>1.2121212121212121E-2</c:v>
                </c:pt>
                <c:pt idx="173">
                  <c:v>8.7354409317803652E-3</c:v>
                </c:pt>
                <c:pt idx="174">
                  <c:v>1.3763896241397565E-2</c:v>
                </c:pt>
                <c:pt idx="175">
                  <c:v>1.1093502377179081E-2</c:v>
                </c:pt>
                <c:pt idx="176">
                  <c:v>1.8120045300113252E-2</c:v>
                </c:pt>
                <c:pt idx="177">
                  <c:v>1.4529374605180037E-2</c:v>
                </c:pt>
                <c:pt idx="178">
                  <c:v>1.2482662968099861E-2</c:v>
                </c:pt>
                <c:pt idx="179">
                  <c:v>1.4026884862653419E-2</c:v>
                </c:pt>
                <c:pt idx="180">
                  <c:v>1.4821272885789015E-2</c:v>
                </c:pt>
                <c:pt idx="181">
                  <c:v>1.0060362173038229E-2</c:v>
                </c:pt>
                <c:pt idx="182">
                  <c:v>1.5463917525773196E-2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4-4A49-BF12-435ECCFFF00B}"/>
            </c:ext>
          </c:extLst>
        </c:ser>
        <c:ser>
          <c:idx val="2"/>
          <c:order val="1"/>
          <c:tx>
            <c:strRef>
              <c:f>TransactionActivity!$AC$1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TransactionActivity!$N$98:$N$280</c:f>
              <c:numCache>
                <c:formatCode>m/d/yyyy</c:formatCode>
                <c:ptCount val="183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</c:numCache>
            </c:numRef>
          </c:cat>
          <c:val>
            <c:numRef>
              <c:f>TransactionActivity!$AC$98:$AC$280</c:f>
              <c:numCache>
                <c:formatCode>0.00%</c:formatCode>
                <c:ptCount val="183"/>
                <c:pt idx="0">
                  <c:v>2.8011204481792717E-3</c:v>
                </c:pt>
                <c:pt idx="1">
                  <c:v>4.7999999999999996E-3</c:v>
                </c:pt>
                <c:pt idx="2">
                  <c:v>4.5317220543806651E-3</c:v>
                </c:pt>
                <c:pt idx="3">
                  <c:v>6.3091482649842269E-3</c:v>
                </c:pt>
                <c:pt idx="4">
                  <c:v>8.6455331412103754E-3</c:v>
                </c:pt>
                <c:pt idx="5">
                  <c:v>2.6631158455392811E-3</c:v>
                </c:pt>
                <c:pt idx="6">
                  <c:v>5.7306590257879654E-3</c:v>
                </c:pt>
                <c:pt idx="7">
                  <c:v>9.4936708860759497E-3</c:v>
                </c:pt>
                <c:pt idx="8">
                  <c:v>9.8846787479406912E-3</c:v>
                </c:pt>
                <c:pt idx="9">
                  <c:v>1.0563380281690141E-2</c:v>
                </c:pt>
                <c:pt idx="10">
                  <c:v>1.6548463356973995E-2</c:v>
                </c:pt>
                <c:pt idx="11">
                  <c:v>1.6616314199395771E-2</c:v>
                </c:pt>
                <c:pt idx="12">
                  <c:v>2.4725274725274724E-2</c:v>
                </c:pt>
                <c:pt idx="13">
                  <c:v>1.098901098901099E-2</c:v>
                </c:pt>
                <c:pt idx="14">
                  <c:v>4.0189125295508277E-2</c:v>
                </c:pt>
                <c:pt idx="15">
                  <c:v>2.386634844868735E-2</c:v>
                </c:pt>
                <c:pt idx="16">
                  <c:v>2.5000000000000001E-2</c:v>
                </c:pt>
                <c:pt idx="17">
                  <c:v>2.8985507246376812E-2</c:v>
                </c:pt>
                <c:pt idx="18">
                  <c:v>2.8169014084507043E-2</c:v>
                </c:pt>
                <c:pt idx="19">
                  <c:v>3.6876355748373099E-2</c:v>
                </c:pt>
                <c:pt idx="20">
                  <c:v>5.9500959692898273E-2</c:v>
                </c:pt>
                <c:pt idx="21">
                  <c:v>6.9721115537848599E-2</c:v>
                </c:pt>
                <c:pt idx="22">
                  <c:v>6.2098501070663809E-2</c:v>
                </c:pt>
                <c:pt idx="23">
                  <c:v>5.6580565805658053E-2</c:v>
                </c:pt>
                <c:pt idx="24">
                  <c:v>3.8775510204081633E-2</c:v>
                </c:pt>
                <c:pt idx="25">
                  <c:v>3.9175257731958762E-2</c:v>
                </c:pt>
                <c:pt idx="26">
                  <c:v>5.1359516616314202E-2</c:v>
                </c:pt>
                <c:pt idx="27">
                  <c:v>4.9253731343283584E-2</c:v>
                </c:pt>
                <c:pt idx="28">
                  <c:v>5.1903114186851208E-2</c:v>
                </c:pt>
                <c:pt idx="29">
                  <c:v>5.0128534704370183E-2</c:v>
                </c:pt>
                <c:pt idx="30">
                  <c:v>5.9259259259259262E-2</c:v>
                </c:pt>
                <c:pt idx="31">
                  <c:v>4.9204052098408106E-2</c:v>
                </c:pt>
                <c:pt idx="32">
                  <c:v>4.9071618037135278E-2</c:v>
                </c:pt>
                <c:pt idx="33">
                  <c:v>6.5052950075642962E-2</c:v>
                </c:pt>
                <c:pt idx="34">
                  <c:v>7.0054945054945056E-2</c:v>
                </c:pt>
                <c:pt idx="35">
                  <c:v>5.4455445544554455E-2</c:v>
                </c:pt>
                <c:pt idx="36">
                  <c:v>5.9842519685039369E-2</c:v>
                </c:pt>
                <c:pt idx="37">
                  <c:v>6.3106796116504854E-2</c:v>
                </c:pt>
                <c:pt idx="38">
                  <c:v>7.4866310160427801E-2</c:v>
                </c:pt>
                <c:pt idx="39">
                  <c:v>7.0135746606334842E-2</c:v>
                </c:pt>
                <c:pt idx="40">
                  <c:v>6.3091482649842268E-2</c:v>
                </c:pt>
                <c:pt idx="41">
                  <c:v>6.7101584342963649E-2</c:v>
                </c:pt>
                <c:pt idx="42">
                  <c:v>5.9496567505720827E-2</c:v>
                </c:pt>
                <c:pt idx="43">
                  <c:v>5.8189655172413791E-2</c:v>
                </c:pt>
                <c:pt idx="44">
                  <c:v>5.6830601092896178E-2</c:v>
                </c:pt>
                <c:pt idx="45">
                  <c:v>6.1743341404358353E-2</c:v>
                </c:pt>
                <c:pt idx="46">
                  <c:v>4.0669856459330141E-2</c:v>
                </c:pt>
                <c:pt idx="47">
                  <c:v>4.9093655589123868E-2</c:v>
                </c:pt>
                <c:pt idx="48">
                  <c:v>3.5812672176308541E-2</c:v>
                </c:pt>
                <c:pt idx="49">
                  <c:v>5.2071005917159761E-2</c:v>
                </c:pt>
                <c:pt idx="50">
                  <c:v>4.2396313364055298E-2</c:v>
                </c:pt>
                <c:pt idx="51">
                  <c:v>5.3361792956243333E-2</c:v>
                </c:pt>
                <c:pt idx="52">
                  <c:v>4.9283154121863799E-2</c:v>
                </c:pt>
                <c:pt idx="53">
                  <c:v>4.5608108108108107E-2</c:v>
                </c:pt>
                <c:pt idx="54">
                  <c:v>5.8941058941058944E-2</c:v>
                </c:pt>
                <c:pt idx="55">
                  <c:v>3.4540859309182811E-2</c:v>
                </c:pt>
                <c:pt idx="56">
                  <c:v>3.7073170731707315E-2</c:v>
                </c:pt>
                <c:pt idx="57">
                  <c:v>3.8053097345132743E-2</c:v>
                </c:pt>
                <c:pt idx="58">
                  <c:v>4.8862679022746422E-2</c:v>
                </c:pt>
                <c:pt idx="59">
                  <c:v>3.3119130004943154E-2</c:v>
                </c:pt>
                <c:pt idx="60">
                  <c:v>4.8723897911832945E-2</c:v>
                </c:pt>
                <c:pt idx="61">
                  <c:v>3.5928143712574849E-2</c:v>
                </c:pt>
                <c:pt idx="62">
                  <c:v>2.8854080791426217E-2</c:v>
                </c:pt>
                <c:pt idx="63">
                  <c:v>3.0603804797353185E-2</c:v>
                </c:pt>
                <c:pt idx="64">
                  <c:v>3.4702549575070823E-2</c:v>
                </c:pt>
                <c:pt idx="65">
                  <c:v>3.2525951557093424E-2</c:v>
                </c:pt>
                <c:pt idx="66">
                  <c:v>3.4763313609467453E-2</c:v>
                </c:pt>
                <c:pt idx="67">
                  <c:v>3.0345800988002825E-2</c:v>
                </c:pt>
                <c:pt idx="68">
                  <c:v>2.4615384615384615E-2</c:v>
                </c:pt>
                <c:pt idx="69">
                  <c:v>2.4822695035460994E-2</c:v>
                </c:pt>
                <c:pt idx="70">
                  <c:v>3.9577836411609502E-2</c:v>
                </c:pt>
                <c:pt idx="71">
                  <c:v>4.0431266846361183E-2</c:v>
                </c:pt>
                <c:pt idx="72">
                  <c:v>2.7093596059113302E-2</c:v>
                </c:pt>
                <c:pt idx="73">
                  <c:v>2.3090586145648313E-2</c:v>
                </c:pt>
                <c:pt idx="74">
                  <c:v>2.5000000000000001E-2</c:v>
                </c:pt>
                <c:pt idx="75">
                  <c:v>1.8633540372670808E-2</c:v>
                </c:pt>
                <c:pt idx="76">
                  <c:v>3.4313725490196081E-2</c:v>
                </c:pt>
                <c:pt idx="77">
                  <c:v>2.0935960591133004E-2</c:v>
                </c:pt>
                <c:pt idx="78">
                  <c:v>2.1985343104596936E-2</c:v>
                </c:pt>
                <c:pt idx="79">
                  <c:v>1.1821974965229486E-2</c:v>
                </c:pt>
                <c:pt idx="80">
                  <c:v>1.6655100624566273E-2</c:v>
                </c:pt>
                <c:pt idx="81">
                  <c:v>1.7766497461928935E-2</c:v>
                </c:pt>
                <c:pt idx="82">
                  <c:v>1.3066871637202153E-2</c:v>
                </c:pt>
                <c:pt idx="83">
                  <c:v>1.9437340153452685E-2</c:v>
                </c:pt>
                <c:pt idx="84">
                  <c:v>1.5710919088766692E-2</c:v>
                </c:pt>
                <c:pt idx="85">
                  <c:v>1.0408326661329063E-2</c:v>
                </c:pt>
                <c:pt idx="86">
                  <c:v>1.4745308310991957E-2</c:v>
                </c:pt>
                <c:pt idx="87">
                  <c:v>1.5172413793103448E-2</c:v>
                </c:pt>
                <c:pt idx="88">
                  <c:v>1.3956734124214934E-2</c:v>
                </c:pt>
                <c:pt idx="89">
                  <c:v>1.3157894736842105E-2</c:v>
                </c:pt>
                <c:pt idx="90">
                  <c:v>1.4167650531286895E-2</c:v>
                </c:pt>
                <c:pt idx="91">
                  <c:v>1.4925373134328358E-2</c:v>
                </c:pt>
                <c:pt idx="92">
                  <c:v>1.2281835811247576E-2</c:v>
                </c:pt>
                <c:pt idx="93">
                  <c:v>1.2165450121654502E-2</c:v>
                </c:pt>
                <c:pt idx="94">
                  <c:v>1.555104800540906E-2</c:v>
                </c:pt>
                <c:pt idx="95">
                  <c:v>1.411764705882353E-2</c:v>
                </c:pt>
                <c:pt idx="96">
                  <c:v>9.5307917888563052E-3</c:v>
                </c:pt>
                <c:pt idx="97">
                  <c:v>8.9753178758414359E-3</c:v>
                </c:pt>
                <c:pt idx="98">
                  <c:v>1.1784511784511785E-2</c:v>
                </c:pt>
                <c:pt idx="99">
                  <c:v>6.9708491761723704E-3</c:v>
                </c:pt>
                <c:pt idx="100">
                  <c:v>1.3805522208883553E-2</c:v>
                </c:pt>
                <c:pt idx="101">
                  <c:v>1.2124406958355299E-2</c:v>
                </c:pt>
                <c:pt idx="102">
                  <c:v>1.3054830287206266E-2</c:v>
                </c:pt>
                <c:pt idx="103">
                  <c:v>8.5942295887047274E-3</c:v>
                </c:pt>
                <c:pt idx="104">
                  <c:v>1.4571948998178506E-2</c:v>
                </c:pt>
                <c:pt idx="105">
                  <c:v>1.2692050768203072E-2</c:v>
                </c:pt>
                <c:pt idx="106">
                  <c:v>1.0603048376408217E-2</c:v>
                </c:pt>
                <c:pt idx="107">
                  <c:v>1.0632344711807499E-2</c:v>
                </c:pt>
                <c:pt idx="108">
                  <c:v>1.1980267794221282E-2</c:v>
                </c:pt>
                <c:pt idx="109">
                  <c:v>8.4348641049671984E-3</c:v>
                </c:pt>
                <c:pt idx="110">
                  <c:v>1.012292118582791E-2</c:v>
                </c:pt>
                <c:pt idx="111">
                  <c:v>9.3749999999999997E-3</c:v>
                </c:pt>
                <c:pt idx="112">
                  <c:v>1.3250883392226149E-2</c:v>
                </c:pt>
                <c:pt idx="113">
                  <c:v>1.7167381974248927E-2</c:v>
                </c:pt>
                <c:pt idx="114">
                  <c:v>9.8654708520179366E-3</c:v>
                </c:pt>
                <c:pt idx="115">
                  <c:v>1.4285714285714285E-2</c:v>
                </c:pt>
                <c:pt idx="116">
                  <c:v>1.1226252158894647E-2</c:v>
                </c:pt>
                <c:pt idx="117">
                  <c:v>1.088646967340591E-2</c:v>
                </c:pt>
                <c:pt idx="118">
                  <c:v>1.8333333333333333E-2</c:v>
                </c:pt>
                <c:pt idx="119">
                  <c:v>1.1985018726591761E-2</c:v>
                </c:pt>
                <c:pt idx="120">
                  <c:v>1.0878661087866108E-2</c:v>
                </c:pt>
                <c:pt idx="121">
                  <c:v>1.016260162601626E-2</c:v>
                </c:pt>
                <c:pt idx="122">
                  <c:v>8.0704328686720464E-3</c:v>
                </c:pt>
                <c:pt idx="123">
                  <c:v>8.8858509911141498E-3</c:v>
                </c:pt>
                <c:pt idx="124">
                  <c:v>1.0249839846252402E-2</c:v>
                </c:pt>
                <c:pt idx="125">
                  <c:v>1.3522215067611075E-2</c:v>
                </c:pt>
                <c:pt idx="126">
                  <c:v>9.2395167022032692E-3</c:v>
                </c:pt>
                <c:pt idx="127">
                  <c:v>1.1904761904761904E-2</c:v>
                </c:pt>
                <c:pt idx="128">
                  <c:v>8.9358245329000819E-3</c:v>
                </c:pt>
                <c:pt idx="129">
                  <c:v>8.8075880758807581E-3</c:v>
                </c:pt>
                <c:pt idx="130">
                  <c:v>1.2601927353595256E-2</c:v>
                </c:pt>
                <c:pt idx="131">
                  <c:v>7.9316656497864547E-3</c:v>
                </c:pt>
                <c:pt idx="132">
                  <c:v>9.5617529880478083E-3</c:v>
                </c:pt>
                <c:pt idx="133">
                  <c:v>9.1996320147194107E-3</c:v>
                </c:pt>
                <c:pt idx="134">
                  <c:v>6.9124423963133645E-3</c:v>
                </c:pt>
                <c:pt idx="135">
                  <c:v>7.5815011372251705E-3</c:v>
                </c:pt>
                <c:pt idx="136">
                  <c:v>9.8619329388560158E-3</c:v>
                </c:pt>
                <c:pt idx="137">
                  <c:v>4.7912388774811769E-3</c:v>
                </c:pt>
                <c:pt idx="138">
                  <c:v>6.8634179821551134E-3</c:v>
                </c:pt>
                <c:pt idx="139">
                  <c:v>5.8479532163742687E-3</c:v>
                </c:pt>
                <c:pt idx="140">
                  <c:v>6.2578222778473091E-3</c:v>
                </c:pt>
                <c:pt idx="141">
                  <c:v>4.2016806722689074E-3</c:v>
                </c:pt>
                <c:pt idx="142">
                  <c:v>4.261363636363636E-3</c:v>
                </c:pt>
                <c:pt idx="143">
                  <c:v>6.1791967044284241E-3</c:v>
                </c:pt>
                <c:pt idx="144">
                  <c:v>3.2786885245901639E-3</c:v>
                </c:pt>
                <c:pt idx="145">
                  <c:v>6.2597809076682318E-3</c:v>
                </c:pt>
                <c:pt idx="146">
                  <c:v>4.2229729729729732E-3</c:v>
                </c:pt>
                <c:pt idx="147">
                  <c:v>3.9113428943937422E-3</c:v>
                </c:pt>
                <c:pt idx="148">
                  <c:v>8.5106382978723406E-3</c:v>
                </c:pt>
                <c:pt idx="149">
                  <c:v>8.9786756453423128E-3</c:v>
                </c:pt>
                <c:pt idx="150">
                  <c:v>7.4836295603367634E-3</c:v>
                </c:pt>
                <c:pt idx="151">
                  <c:v>3.7071362372567192E-3</c:v>
                </c:pt>
                <c:pt idx="152">
                  <c:v>5.2990158970476911E-3</c:v>
                </c:pt>
                <c:pt idx="153">
                  <c:v>7.8683834048640915E-3</c:v>
                </c:pt>
                <c:pt idx="154">
                  <c:v>4.5011252813203298E-3</c:v>
                </c:pt>
                <c:pt idx="155">
                  <c:v>6.6197765825403388E-3</c:v>
                </c:pt>
                <c:pt idx="156">
                  <c:v>6.0286360211002261E-3</c:v>
                </c:pt>
                <c:pt idx="157">
                  <c:v>1.520912547528517E-3</c:v>
                </c:pt>
                <c:pt idx="158">
                  <c:v>5.9978189749182115E-3</c:v>
                </c:pt>
                <c:pt idx="159">
                  <c:v>5.2576235541535229E-3</c:v>
                </c:pt>
                <c:pt idx="160">
                  <c:v>3.6157024793388431E-3</c:v>
                </c:pt>
                <c:pt idx="161">
                  <c:v>3.4767492394611041E-3</c:v>
                </c:pt>
                <c:pt idx="162">
                  <c:v>5.1935788479697828E-3</c:v>
                </c:pt>
                <c:pt idx="163">
                  <c:v>4.450378282153983E-3</c:v>
                </c:pt>
                <c:pt idx="164">
                  <c:v>4.3898156277436349E-3</c:v>
                </c:pt>
                <c:pt idx="165">
                  <c:v>3.9284155390659102E-3</c:v>
                </c:pt>
                <c:pt idx="166">
                  <c:v>2.6041666666666665E-3</c:v>
                </c:pt>
                <c:pt idx="167">
                  <c:v>5.246589716684155E-3</c:v>
                </c:pt>
                <c:pt idx="168">
                  <c:v>4.0253018976423235E-3</c:v>
                </c:pt>
                <c:pt idx="169">
                  <c:v>5.1694428489373924E-3</c:v>
                </c:pt>
                <c:pt idx="170">
                  <c:v>6.4683053040103496E-3</c:v>
                </c:pt>
                <c:pt idx="171">
                  <c:v>4.508566275924256E-3</c:v>
                </c:pt>
                <c:pt idx="172">
                  <c:v>4.1958041958041958E-3</c:v>
                </c:pt>
                <c:pt idx="173">
                  <c:v>4.5757071547420968E-3</c:v>
                </c:pt>
                <c:pt idx="174">
                  <c:v>3.1762837480148226E-3</c:v>
                </c:pt>
                <c:pt idx="175">
                  <c:v>4.226096143687269E-3</c:v>
                </c:pt>
                <c:pt idx="176">
                  <c:v>7.3612684031710077E-3</c:v>
                </c:pt>
                <c:pt idx="177">
                  <c:v>8.843967150979154E-3</c:v>
                </c:pt>
                <c:pt idx="178">
                  <c:v>9.0152565880721215E-3</c:v>
                </c:pt>
                <c:pt idx="179">
                  <c:v>8.1823495032144946E-3</c:v>
                </c:pt>
                <c:pt idx="180">
                  <c:v>6.9747166521360072E-3</c:v>
                </c:pt>
                <c:pt idx="181">
                  <c:v>7.0422535211267607E-3</c:v>
                </c:pt>
                <c:pt idx="182">
                  <c:v>5.1546391752577319E-3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4-4A49-BF12-435ECCFFF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5016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TransactionActivity!$T$1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TransactionActivity!$N$2:$N$280</c:f>
              <c:numCache>
                <c:formatCode>m/d/yyyy</c:formatCode>
                <c:ptCount val="279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</c:numCache>
            </c:numRef>
          </c:cat>
          <c:val>
            <c:numRef>
              <c:f>TransactionActivity!$T$2:$T$280</c:f>
              <c:numCache>
                <c:formatCode>"$"#,##0</c:formatCode>
                <c:ptCount val="279"/>
                <c:pt idx="0">
                  <c:v>250484456</c:v>
                </c:pt>
                <c:pt idx="1">
                  <c:v>382350256</c:v>
                </c:pt>
                <c:pt idx="2">
                  <c:v>394437934</c:v>
                </c:pt>
                <c:pt idx="3">
                  <c:v>262563500</c:v>
                </c:pt>
                <c:pt idx="4">
                  <c:v>789220240</c:v>
                </c:pt>
                <c:pt idx="5">
                  <c:v>495188017</c:v>
                </c:pt>
                <c:pt idx="6">
                  <c:v>459627450</c:v>
                </c:pt>
                <c:pt idx="7">
                  <c:v>724463506</c:v>
                </c:pt>
                <c:pt idx="8">
                  <c:v>978812614</c:v>
                </c:pt>
                <c:pt idx="9">
                  <c:v>516113420</c:v>
                </c:pt>
                <c:pt idx="10">
                  <c:v>1277653612</c:v>
                </c:pt>
                <c:pt idx="11">
                  <c:v>1706892856</c:v>
                </c:pt>
                <c:pt idx="12">
                  <c:v>834729465</c:v>
                </c:pt>
                <c:pt idx="13">
                  <c:v>500252265</c:v>
                </c:pt>
                <c:pt idx="14">
                  <c:v>512219040</c:v>
                </c:pt>
                <c:pt idx="15">
                  <c:v>824049604</c:v>
                </c:pt>
                <c:pt idx="16">
                  <c:v>665081265</c:v>
                </c:pt>
                <c:pt idx="17">
                  <c:v>758339395</c:v>
                </c:pt>
                <c:pt idx="18">
                  <c:v>513297992</c:v>
                </c:pt>
                <c:pt idx="19">
                  <c:v>610152241</c:v>
                </c:pt>
                <c:pt idx="20">
                  <c:v>506747617</c:v>
                </c:pt>
                <c:pt idx="21">
                  <c:v>396057500</c:v>
                </c:pt>
                <c:pt idx="22">
                  <c:v>473838930</c:v>
                </c:pt>
                <c:pt idx="23">
                  <c:v>1114527874</c:v>
                </c:pt>
                <c:pt idx="24">
                  <c:v>450921099</c:v>
                </c:pt>
                <c:pt idx="25">
                  <c:v>344407020</c:v>
                </c:pt>
                <c:pt idx="26">
                  <c:v>669142256</c:v>
                </c:pt>
                <c:pt idx="27">
                  <c:v>347824125</c:v>
                </c:pt>
                <c:pt idx="28">
                  <c:v>832738933</c:v>
                </c:pt>
                <c:pt idx="29">
                  <c:v>1056756117</c:v>
                </c:pt>
                <c:pt idx="30">
                  <c:v>586986455</c:v>
                </c:pt>
                <c:pt idx="31">
                  <c:v>925510993</c:v>
                </c:pt>
                <c:pt idx="32">
                  <c:v>1016624907</c:v>
                </c:pt>
                <c:pt idx="33">
                  <c:v>891490033</c:v>
                </c:pt>
                <c:pt idx="34">
                  <c:v>885371948</c:v>
                </c:pt>
                <c:pt idx="35">
                  <c:v>1811131076</c:v>
                </c:pt>
                <c:pt idx="36">
                  <c:v>829428626</c:v>
                </c:pt>
                <c:pt idx="37">
                  <c:v>1329357500</c:v>
                </c:pt>
                <c:pt idx="38">
                  <c:v>984676277</c:v>
                </c:pt>
                <c:pt idx="39">
                  <c:v>1237123374</c:v>
                </c:pt>
                <c:pt idx="40">
                  <c:v>1499418933</c:v>
                </c:pt>
                <c:pt idx="41">
                  <c:v>1230108520</c:v>
                </c:pt>
                <c:pt idx="42">
                  <c:v>1557595380</c:v>
                </c:pt>
                <c:pt idx="43">
                  <c:v>1623582643</c:v>
                </c:pt>
                <c:pt idx="44">
                  <c:v>1527110028</c:v>
                </c:pt>
                <c:pt idx="45">
                  <c:v>1487856941</c:v>
                </c:pt>
                <c:pt idx="46">
                  <c:v>1003206043</c:v>
                </c:pt>
                <c:pt idx="47">
                  <c:v>4131462097</c:v>
                </c:pt>
                <c:pt idx="48">
                  <c:v>1223694658</c:v>
                </c:pt>
                <c:pt idx="49">
                  <c:v>1580887596</c:v>
                </c:pt>
                <c:pt idx="50">
                  <c:v>1764430414</c:v>
                </c:pt>
                <c:pt idx="51">
                  <c:v>2752848185</c:v>
                </c:pt>
                <c:pt idx="52">
                  <c:v>1661114977</c:v>
                </c:pt>
                <c:pt idx="53">
                  <c:v>2276877197</c:v>
                </c:pt>
                <c:pt idx="54">
                  <c:v>2335595392</c:v>
                </c:pt>
                <c:pt idx="55">
                  <c:v>3368235540</c:v>
                </c:pt>
                <c:pt idx="56">
                  <c:v>3004938248</c:v>
                </c:pt>
                <c:pt idx="57">
                  <c:v>2706615178</c:v>
                </c:pt>
                <c:pt idx="58">
                  <c:v>2595158020</c:v>
                </c:pt>
                <c:pt idx="59">
                  <c:v>4671296767</c:v>
                </c:pt>
                <c:pt idx="60">
                  <c:v>2428955902</c:v>
                </c:pt>
                <c:pt idx="61">
                  <c:v>2144504853</c:v>
                </c:pt>
                <c:pt idx="62">
                  <c:v>3003588046</c:v>
                </c:pt>
                <c:pt idx="63">
                  <c:v>3545654423</c:v>
                </c:pt>
                <c:pt idx="64">
                  <c:v>3813632545</c:v>
                </c:pt>
                <c:pt idx="65">
                  <c:v>3749478598</c:v>
                </c:pt>
                <c:pt idx="66">
                  <c:v>4311250335</c:v>
                </c:pt>
                <c:pt idx="67">
                  <c:v>4136001191</c:v>
                </c:pt>
                <c:pt idx="68">
                  <c:v>6376574594</c:v>
                </c:pt>
                <c:pt idx="69">
                  <c:v>3887937451</c:v>
                </c:pt>
                <c:pt idx="70">
                  <c:v>5439124716</c:v>
                </c:pt>
                <c:pt idx="71">
                  <c:v>5992142007</c:v>
                </c:pt>
                <c:pt idx="72">
                  <c:v>3778111726</c:v>
                </c:pt>
                <c:pt idx="73">
                  <c:v>3430620078</c:v>
                </c:pt>
                <c:pt idx="74">
                  <c:v>4464305328</c:v>
                </c:pt>
                <c:pt idx="75">
                  <c:v>4649917824</c:v>
                </c:pt>
                <c:pt idx="76">
                  <c:v>3559357567</c:v>
                </c:pt>
                <c:pt idx="77">
                  <c:v>5278643525</c:v>
                </c:pt>
                <c:pt idx="78">
                  <c:v>3695173578</c:v>
                </c:pt>
                <c:pt idx="79">
                  <c:v>5292313114</c:v>
                </c:pt>
                <c:pt idx="80">
                  <c:v>6110151079</c:v>
                </c:pt>
                <c:pt idx="81">
                  <c:v>3084326999</c:v>
                </c:pt>
                <c:pt idx="82">
                  <c:v>3699220959</c:v>
                </c:pt>
                <c:pt idx="83">
                  <c:v>7169316733</c:v>
                </c:pt>
                <c:pt idx="84">
                  <c:v>6112897271</c:v>
                </c:pt>
                <c:pt idx="85">
                  <c:v>3500477717</c:v>
                </c:pt>
                <c:pt idx="86">
                  <c:v>5024684754</c:v>
                </c:pt>
                <c:pt idx="87">
                  <c:v>4467255065</c:v>
                </c:pt>
                <c:pt idx="88">
                  <c:v>5371506967</c:v>
                </c:pt>
                <c:pt idx="89">
                  <c:v>6235358752</c:v>
                </c:pt>
                <c:pt idx="90">
                  <c:v>5610334341</c:v>
                </c:pt>
                <c:pt idx="91">
                  <c:v>5163647880</c:v>
                </c:pt>
                <c:pt idx="92">
                  <c:v>3837305947</c:v>
                </c:pt>
                <c:pt idx="93">
                  <c:v>3233370775</c:v>
                </c:pt>
                <c:pt idx="94">
                  <c:v>3131930980</c:v>
                </c:pt>
                <c:pt idx="95">
                  <c:v>5664490061</c:v>
                </c:pt>
                <c:pt idx="96">
                  <c:v>2033348538</c:v>
                </c:pt>
                <c:pt idx="97">
                  <c:v>2082990923</c:v>
                </c:pt>
                <c:pt idx="98">
                  <c:v>1835111821</c:v>
                </c:pt>
                <c:pt idx="99">
                  <c:v>2023496448</c:v>
                </c:pt>
                <c:pt idx="100">
                  <c:v>1916375187</c:v>
                </c:pt>
                <c:pt idx="101">
                  <c:v>5201213315</c:v>
                </c:pt>
                <c:pt idx="102">
                  <c:v>1794409667</c:v>
                </c:pt>
                <c:pt idx="103">
                  <c:v>1747468915</c:v>
                </c:pt>
                <c:pt idx="104">
                  <c:v>2098270797</c:v>
                </c:pt>
                <c:pt idx="105">
                  <c:v>1639156283</c:v>
                </c:pt>
                <c:pt idx="106">
                  <c:v>454799996</c:v>
                </c:pt>
                <c:pt idx="107">
                  <c:v>1465712243</c:v>
                </c:pt>
                <c:pt idx="108">
                  <c:v>646230110</c:v>
                </c:pt>
                <c:pt idx="109">
                  <c:v>674692371</c:v>
                </c:pt>
                <c:pt idx="110">
                  <c:v>796308045</c:v>
                </c:pt>
                <c:pt idx="111">
                  <c:v>684963291</c:v>
                </c:pt>
                <c:pt idx="112">
                  <c:v>429691042</c:v>
                </c:pt>
                <c:pt idx="113">
                  <c:v>1130649577</c:v>
                </c:pt>
                <c:pt idx="114">
                  <c:v>1127062868</c:v>
                </c:pt>
                <c:pt idx="115">
                  <c:v>443195776</c:v>
                </c:pt>
                <c:pt idx="116">
                  <c:v>791768849</c:v>
                </c:pt>
                <c:pt idx="117">
                  <c:v>999477217</c:v>
                </c:pt>
                <c:pt idx="118">
                  <c:v>775883677</c:v>
                </c:pt>
                <c:pt idx="119">
                  <c:v>1879477810</c:v>
                </c:pt>
                <c:pt idx="120">
                  <c:v>885442254</c:v>
                </c:pt>
                <c:pt idx="121">
                  <c:v>1188907649</c:v>
                </c:pt>
                <c:pt idx="122">
                  <c:v>1277318764</c:v>
                </c:pt>
                <c:pt idx="123">
                  <c:v>855466503</c:v>
                </c:pt>
                <c:pt idx="124">
                  <c:v>1606010833</c:v>
                </c:pt>
                <c:pt idx="125">
                  <c:v>2321098003</c:v>
                </c:pt>
                <c:pt idx="126">
                  <c:v>1438462137</c:v>
                </c:pt>
                <c:pt idx="127">
                  <c:v>1845479651</c:v>
                </c:pt>
                <c:pt idx="128">
                  <c:v>3199063535</c:v>
                </c:pt>
                <c:pt idx="129">
                  <c:v>2372639275</c:v>
                </c:pt>
                <c:pt idx="130">
                  <c:v>2454719267</c:v>
                </c:pt>
                <c:pt idx="131">
                  <c:v>4191414151</c:v>
                </c:pt>
                <c:pt idx="132">
                  <c:v>1720393837</c:v>
                </c:pt>
                <c:pt idx="133">
                  <c:v>2792474079</c:v>
                </c:pt>
                <c:pt idx="134">
                  <c:v>2027146715</c:v>
                </c:pt>
                <c:pt idx="135">
                  <c:v>2379945585</c:v>
                </c:pt>
                <c:pt idx="136">
                  <c:v>3953430868</c:v>
                </c:pt>
                <c:pt idx="137">
                  <c:v>4119328074</c:v>
                </c:pt>
                <c:pt idx="138">
                  <c:v>2971616781</c:v>
                </c:pt>
                <c:pt idx="139">
                  <c:v>3501995549</c:v>
                </c:pt>
                <c:pt idx="140">
                  <c:v>3517745161</c:v>
                </c:pt>
                <c:pt idx="141">
                  <c:v>3638888919</c:v>
                </c:pt>
                <c:pt idx="142">
                  <c:v>2714484837</c:v>
                </c:pt>
                <c:pt idx="143">
                  <c:v>5113691393</c:v>
                </c:pt>
                <c:pt idx="144">
                  <c:v>2624274237</c:v>
                </c:pt>
                <c:pt idx="145">
                  <c:v>2632703178</c:v>
                </c:pt>
                <c:pt idx="146">
                  <c:v>3681815260</c:v>
                </c:pt>
                <c:pt idx="147">
                  <c:v>2725069331</c:v>
                </c:pt>
                <c:pt idx="148">
                  <c:v>3089558443</c:v>
                </c:pt>
                <c:pt idx="149">
                  <c:v>4102919202</c:v>
                </c:pt>
                <c:pt idx="150">
                  <c:v>3900652916</c:v>
                </c:pt>
                <c:pt idx="151">
                  <c:v>4221586288</c:v>
                </c:pt>
                <c:pt idx="152">
                  <c:v>3334211891</c:v>
                </c:pt>
                <c:pt idx="153">
                  <c:v>3245720568</c:v>
                </c:pt>
                <c:pt idx="154">
                  <c:v>4191676177</c:v>
                </c:pt>
                <c:pt idx="155">
                  <c:v>7614021442</c:v>
                </c:pt>
                <c:pt idx="156">
                  <c:v>2470460628</c:v>
                </c:pt>
                <c:pt idx="157">
                  <c:v>1997726470</c:v>
                </c:pt>
                <c:pt idx="158">
                  <c:v>3844610165</c:v>
                </c:pt>
                <c:pt idx="159">
                  <c:v>4263325763</c:v>
                </c:pt>
                <c:pt idx="160">
                  <c:v>4352757375</c:v>
                </c:pt>
                <c:pt idx="161">
                  <c:v>6594334046</c:v>
                </c:pt>
                <c:pt idx="162">
                  <c:v>4005665958</c:v>
                </c:pt>
                <c:pt idx="163">
                  <c:v>4979871301</c:v>
                </c:pt>
                <c:pt idx="164">
                  <c:v>4863287903</c:v>
                </c:pt>
                <c:pt idx="165">
                  <c:v>6674390929</c:v>
                </c:pt>
                <c:pt idx="166">
                  <c:v>4433503265</c:v>
                </c:pt>
                <c:pt idx="167">
                  <c:v>8321474505</c:v>
                </c:pt>
                <c:pt idx="168">
                  <c:v>2831199647</c:v>
                </c:pt>
                <c:pt idx="169">
                  <c:v>3183990356</c:v>
                </c:pt>
                <c:pt idx="170">
                  <c:v>4633808638</c:v>
                </c:pt>
                <c:pt idx="171">
                  <c:v>4193884502</c:v>
                </c:pt>
                <c:pt idx="172">
                  <c:v>5590062394</c:v>
                </c:pt>
                <c:pt idx="173">
                  <c:v>10262147268</c:v>
                </c:pt>
                <c:pt idx="174">
                  <c:v>7263865582</c:v>
                </c:pt>
                <c:pt idx="175">
                  <c:v>6048320569</c:v>
                </c:pt>
                <c:pt idx="176">
                  <c:v>6147387296</c:v>
                </c:pt>
                <c:pt idx="177">
                  <c:v>8072297396</c:v>
                </c:pt>
                <c:pt idx="178">
                  <c:v>6272698892</c:v>
                </c:pt>
                <c:pt idx="179">
                  <c:v>10487123685</c:v>
                </c:pt>
                <c:pt idx="180">
                  <c:v>6993390943</c:v>
                </c:pt>
                <c:pt idx="181">
                  <c:v>5456639111</c:v>
                </c:pt>
                <c:pt idx="182">
                  <c:v>6071235966</c:v>
                </c:pt>
                <c:pt idx="183">
                  <c:v>4893560253</c:v>
                </c:pt>
                <c:pt idx="184">
                  <c:v>8761583008</c:v>
                </c:pt>
                <c:pt idx="185">
                  <c:v>8759555048</c:v>
                </c:pt>
                <c:pt idx="186">
                  <c:v>6403095121</c:v>
                </c:pt>
                <c:pt idx="187">
                  <c:v>8086805783</c:v>
                </c:pt>
                <c:pt idx="188">
                  <c:v>6978064249</c:v>
                </c:pt>
                <c:pt idx="189">
                  <c:v>8100447513</c:v>
                </c:pt>
                <c:pt idx="190">
                  <c:v>5916060553</c:v>
                </c:pt>
                <c:pt idx="191">
                  <c:v>16109363075</c:v>
                </c:pt>
                <c:pt idx="192">
                  <c:v>5891915351</c:v>
                </c:pt>
                <c:pt idx="193">
                  <c:v>5498721574</c:v>
                </c:pt>
                <c:pt idx="194">
                  <c:v>6373279633</c:v>
                </c:pt>
                <c:pt idx="195">
                  <c:v>4315964546</c:v>
                </c:pt>
                <c:pt idx="196">
                  <c:v>5822537263</c:v>
                </c:pt>
                <c:pt idx="197">
                  <c:v>12725654832</c:v>
                </c:pt>
                <c:pt idx="198">
                  <c:v>7847932440</c:v>
                </c:pt>
                <c:pt idx="199">
                  <c:v>8279932950</c:v>
                </c:pt>
                <c:pt idx="200">
                  <c:v>9095221555</c:v>
                </c:pt>
                <c:pt idx="201">
                  <c:v>8377368886</c:v>
                </c:pt>
                <c:pt idx="202">
                  <c:v>9445136331</c:v>
                </c:pt>
                <c:pt idx="203">
                  <c:v>11189246287</c:v>
                </c:pt>
                <c:pt idx="204">
                  <c:v>7935221336</c:v>
                </c:pt>
                <c:pt idx="205">
                  <c:v>5838009618</c:v>
                </c:pt>
                <c:pt idx="206">
                  <c:v>7298987234</c:v>
                </c:pt>
                <c:pt idx="207">
                  <c:v>7075879258</c:v>
                </c:pt>
                <c:pt idx="208">
                  <c:v>6032924750</c:v>
                </c:pt>
                <c:pt idx="209">
                  <c:v>9468924479</c:v>
                </c:pt>
                <c:pt idx="210">
                  <c:v>7296636999</c:v>
                </c:pt>
                <c:pt idx="211">
                  <c:v>7488809684</c:v>
                </c:pt>
                <c:pt idx="212">
                  <c:v>8279567007</c:v>
                </c:pt>
                <c:pt idx="213">
                  <c:v>9201716558</c:v>
                </c:pt>
                <c:pt idx="214">
                  <c:v>8329505421</c:v>
                </c:pt>
                <c:pt idx="215">
                  <c:v>10421519451</c:v>
                </c:pt>
                <c:pt idx="216">
                  <c:v>8149394545</c:v>
                </c:pt>
                <c:pt idx="217">
                  <c:v>6553559597</c:v>
                </c:pt>
                <c:pt idx="218">
                  <c:v>9645701876</c:v>
                </c:pt>
                <c:pt idx="219">
                  <c:v>6284853593</c:v>
                </c:pt>
                <c:pt idx="220">
                  <c:v>7811949467</c:v>
                </c:pt>
                <c:pt idx="221">
                  <c:v>9863385314</c:v>
                </c:pt>
                <c:pt idx="222">
                  <c:v>8035321779</c:v>
                </c:pt>
                <c:pt idx="223">
                  <c:v>9986746105</c:v>
                </c:pt>
                <c:pt idx="224">
                  <c:v>8519245374</c:v>
                </c:pt>
                <c:pt idx="225">
                  <c:v>10540549159</c:v>
                </c:pt>
                <c:pt idx="226">
                  <c:v>9805182816</c:v>
                </c:pt>
                <c:pt idx="227">
                  <c:v>13306633177</c:v>
                </c:pt>
                <c:pt idx="228">
                  <c:v>6283053875</c:v>
                </c:pt>
                <c:pt idx="229">
                  <c:v>6691593251</c:v>
                </c:pt>
                <c:pt idx="230">
                  <c:v>6805935651</c:v>
                </c:pt>
                <c:pt idx="231">
                  <c:v>5580159633</c:v>
                </c:pt>
                <c:pt idx="232">
                  <c:v>9695486595</c:v>
                </c:pt>
                <c:pt idx="233">
                  <c:v>12018074455</c:v>
                </c:pt>
                <c:pt idx="234">
                  <c:v>10175178885</c:v>
                </c:pt>
                <c:pt idx="235">
                  <c:v>9915651181</c:v>
                </c:pt>
                <c:pt idx="236">
                  <c:v>11214555364</c:v>
                </c:pt>
                <c:pt idx="237">
                  <c:v>9579741813</c:v>
                </c:pt>
                <c:pt idx="238">
                  <c:v>9321221517</c:v>
                </c:pt>
                <c:pt idx="239">
                  <c:v>15222688579</c:v>
                </c:pt>
                <c:pt idx="240">
                  <c:v>7912123964</c:v>
                </c:pt>
                <c:pt idx="241">
                  <c:v>7368077569</c:v>
                </c:pt>
                <c:pt idx="242">
                  <c:v>6612680801</c:v>
                </c:pt>
                <c:pt idx="243">
                  <c:v>3592246834</c:v>
                </c:pt>
                <c:pt idx="244">
                  <c:v>2277556738</c:v>
                </c:pt>
                <c:pt idx="245">
                  <c:v>2791546233</c:v>
                </c:pt>
                <c:pt idx="246">
                  <c:v>3194509649</c:v>
                </c:pt>
                <c:pt idx="247">
                  <c:v>2974457161</c:v>
                </c:pt>
                <c:pt idx="248">
                  <c:v>7203572577</c:v>
                </c:pt>
                <c:pt idx="249">
                  <c:v>7542280805</c:v>
                </c:pt>
                <c:pt idx="250">
                  <c:v>6471036957</c:v>
                </c:pt>
                <c:pt idx="251">
                  <c:v>14428067780</c:v>
                </c:pt>
                <c:pt idx="252">
                  <c:v>6563194082</c:v>
                </c:pt>
                <c:pt idx="253">
                  <c:v>4450207545</c:v>
                </c:pt>
                <c:pt idx="254">
                  <c:v>6726517340</c:v>
                </c:pt>
                <c:pt idx="255">
                  <c:v>8990435792</c:v>
                </c:pt>
                <c:pt idx="256">
                  <c:v>7819271152</c:v>
                </c:pt>
                <c:pt idx="257">
                  <c:v>10944468057</c:v>
                </c:pt>
                <c:pt idx="258">
                  <c:v>11895692652</c:v>
                </c:pt>
                <c:pt idx="259">
                  <c:v>13793210252</c:v>
                </c:pt>
                <c:pt idx="260">
                  <c:v>13942204391</c:v>
                </c:pt>
                <c:pt idx="261">
                  <c:v>14340826449</c:v>
                </c:pt>
                <c:pt idx="262">
                  <c:v>13816912589</c:v>
                </c:pt>
                <c:pt idx="263">
                  <c:v>26833697871</c:v>
                </c:pt>
                <c:pt idx="264">
                  <c:v>8826812665</c:v>
                </c:pt>
                <c:pt idx="265">
                  <c:v>8886040455</c:v>
                </c:pt>
                <c:pt idx="266">
                  <c:v>13202296871</c:v>
                </c:pt>
                <c:pt idx="267">
                  <c:v>12195039914</c:v>
                </c:pt>
                <c:pt idx="268">
                  <c:v>11733041409</c:v>
                </c:pt>
                <c:pt idx="269">
                  <c:v>15942727207</c:v>
                </c:pt>
                <c:pt idx="270">
                  <c:v>11012654883</c:v>
                </c:pt>
                <c:pt idx="271">
                  <c:v>9595994147</c:v>
                </c:pt>
                <c:pt idx="272">
                  <c:v>10401205848</c:v>
                </c:pt>
                <c:pt idx="273">
                  <c:v>8151458240</c:v>
                </c:pt>
                <c:pt idx="274">
                  <c:v>7751092093</c:v>
                </c:pt>
                <c:pt idx="275">
                  <c:v>7608709519</c:v>
                </c:pt>
                <c:pt idx="276">
                  <c:v>3243412820</c:v>
                </c:pt>
                <c:pt idx="277">
                  <c:v>3131596049</c:v>
                </c:pt>
                <c:pt idx="278">
                  <c:v>4888534072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C-4AA0-9AD7-280B633EF1E5}"/>
            </c:ext>
          </c:extLst>
        </c:ser>
        <c:ser>
          <c:idx val="2"/>
          <c:order val="1"/>
          <c:tx>
            <c:strRef>
              <c:f>TransactionActivity!$V$1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TransactionActivity!$N$2:$N$280</c:f>
              <c:numCache>
                <c:formatCode>m/d/yyyy</c:formatCode>
                <c:ptCount val="279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</c:numCache>
            </c:numRef>
          </c:cat>
          <c:val>
            <c:numRef>
              <c:f>TransactionActivity!$V$2:$V$280</c:f>
              <c:numCache>
                <c:formatCode>"$"#,##0</c:formatCode>
                <c:ptCount val="279"/>
                <c:pt idx="0">
                  <c:v>237617487</c:v>
                </c:pt>
                <c:pt idx="1">
                  <c:v>180946342</c:v>
                </c:pt>
                <c:pt idx="2">
                  <c:v>266155000</c:v>
                </c:pt>
                <c:pt idx="3">
                  <c:v>229437742</c:v>
                </c:pt>
                <c:pt idx="4">
                  <c:v>267544389</c:v>
                </c:pt>
                <c:pt idx="5">
                  <c:v>316921924</c:v>
                </c:pt>
                <c:pt idx="6">
                  <c:v>271086509</c:v>
                </c:pt>
                <c:pt idx="7">
                  <c:v>319959032</c:v>
                </c:pt>
                <c:pt idx="8">
                  <c:v>271063483</c:v>
                </c:pt>
                <c:pt idx="9">
                  <c:v>246200231</c:v>
                </c:pt>
                <c:pt idx="10">
                  <c:v>226016971</c:v>
                </c:pt>
                <c:pt idx="11">
                  <c:v>368533942</c:v>
                </c:pt>
                <c:pt idx="12">
                  <c:v>381750990</c:v>
                </c:pt>
                <c:pt idx="13">
                  <c:v>282245791</c:v>
                </c:pt>
                <c:pt idx="14">
                  <c:v>390378423</c:v>
                </c:pt>
                <c:pt idx="15">
                  <c:v>308108257</c:v>
                </c:pt>
                <c:pt idx="16">
                  <c:v>448075463</c:v>
                </c:pt>
                <c:pt idx="17">
                  <c:v>461239572</c:v>
                </c:pt>
                <c:pt idx="18">
                  <c:v>393768453</c:v>
                </c:pt>
                <c:pt idx="19">
                  <c:v>513713591</c:v>
                </c:pt>
                <c:pt idx="20">
                  <c:v>404182842</c:v>
                </c:pt>
                <c:pt idx="21">
                  <c:v>430308143</c:v>
                </c:pt>
                <c:pt idx="22">
                  <c:v>406253547</c:v>
                </c:pt>
                <c:pt idx="23">
                  <c:v>463440106</c:v>
                </c:pt>
                <c:pt idx="24">
                  <c:v>386630901</c:v>
                </c:pt>
                <c:pt idx="25">
                  <c:v>383297539</c:v>
                </c:pt>
                <c:pt idx="26">
                  <c:v>479987484</c:v>
                </c:pt>
                <c:pt idx="27">
                  <c:v>538876667</c:v>
                </c:pt>
                <c:pt idx="28">
                  <c:v>594815413</c:v>
                </c:pt>
                <c:pt idx="29">
                  <c:v>613023495</c:v>
                </c:pt>
                <c:pt idx="30">
                  <c:v>616466117</c:v>
                </c:pt>
                <c:pt idx="31">
                  <c:v>694919160</c:v>
                </c:pt>
                <c:pt idx="32">
                  <c:v>586781537</c:v>
                </c:pt>
                <c:pt idx="33">
                  <c:v>574219958</c:v>
                </c:pt>
                <c:pt idx="34">
                  <c:v>545117203</c:v>
                </c:pt>
                <c:pt idx="35">
                  <c:v>810535162</c:v>
                </c:pt>
                <c:pt idx="36">
                  <c:v>742857074</c:v>
                </c:pt>
                <c:pt idx="37">
                  <c:v>602513016</c:v>
                </c:pt>
                <c:pt idx="38">
                  <c:v>652123773</c:v>
                </c:pt>
                <c:pt idx="39">
                  <c:v>777778461</c:v>
                </c:pt>
                <c:pt idx="40">
                  <c:v>728004829</c:v>
                </c:pt>
                <c:pt idx="41">
                  <c:v>860306788</c:v>
                </c:pt>
                <c:pt idx="42">
                  <c:v>860530520</c:v>
                </c:pt>
                <c:pt idx="43">
                  <c:v>857522362</c:v>
                </c:pt>
                <c:pt idx="44">
                  <c:v>832785627</c:v>
                </c:pt>
                <c:pt idx="45">
                  <c:v>925677341</c:v>
                </c:pt>
                <c:pt idx="46">
                  <c:v>786924608</c:v>
                </c:pt>
                <c:pt idx="47">
                  <c:v>1101706450</c:v>
                </c:pt>
                <c:pt idx="48">
                  <c:v>1063829687</c:v>
                </c:pt>
                <c:pt idx="49">
                  <c:v>837485272</c:v>
                </c:pt>
                <c:pt idx="50">
                  <c:v>1211755325</c:v>
                </c:pt>
                <c:pt idx="51">
                  <c:v>1070596156</c:v>
                </c:pt>
                <c:pt idx="52">
                  <c:v>1044792559</c:v>
                </c:pt>
                <c:pt idx="53">
                  <c:v>1308392226</c:v>
                </c:pt>
                <c:pt idx="54">
                  <c:v>1364312412</c:v>
                </c:pt>
                <c:pt idx="55">
                  <c:v>1319418865</c:v>
                </c:pt>
                <c:pt idx="56">
                  <c:v>1129904756</c:v>
                </c:pt>
                <c:pt idx="57">
                  <c:v>1179210421</c:v>
                </c:pt>
                <c:pt idx="58">
                  <c:v>1361616822</c:v>
                </c:pt>
                <c:pt idx="59">
                  <c:v>1335613121</c:v>
                </c:pt>
                <c:pt idx="60">
                  <c:v>1371190616</c:v>
                </c:pt>
                <c:pt idx="61">
                  <c:v>1195058685</c:v>
                </c:pt>
                <c:pt idx="62">
                  <c:v>1679490266</c:v>
                </c:pt>
                <c:pt idx="63">
                  <c:v>1392803440</c:v>
                </c:pt>
                <c:pt idx="64">
                  <c:v>1414804847</c:v>
                </c:pt>
                <c:pt idx="65">
                  <c:v>2098638657</c:v>
                </c:pt>
                <c:pt idx="66">
                  <c:v>1458828579</c:v>
                </c:pt>
                <c:pt idx="67">
                  <c:v>1537538979</c:v>
                </c:pt>
                <c:pt idx="68">
                  <c:v>1804809318</c:v>
                </c:pt>
                <c:pt idx="69">
                  <c:v>1463830499</c:v>
                </c:pt>
                <c:pt idx="70">
                  <c:v>1787798235</c:v>
                </c:pt>
                <c:pt idx="71">
                  <c:v>1655698296</c:v>
                </c:pt>
                <c:pt idx="72">
                  <c:v>1765051881</c:v>
                </c:pt>
                <c:pt idx="73">
                  <c:v>1347459156</c:v>
                </c:pt>
                <c:pt idx="74">
                  <c:v>1941167459</c:v>
                </c:pt>
                <c:pt idx="75">
                  <c:v>1420053384</c:v>
                </c:pt>
                <c:pt idx="76">
                  <c:v>2019294870</c:v>
                </c:pt>
                <c:pt idx="77">
                  <c:v>1871506413</c:v>
                </c:pt>
                <c:pt idx="78">
                  <c:v>1508580772</c:v>
                </c:pt>
                <c:pt idx="79">
                  <c:v>1658360385</c:v>
                </c:pt>
                <c:pt idx="80">
                  <c:v>1385706439</c:v>
                </c:pt>
                <c:pt idx="81">
                  <c:v>1667574636</c:v>
                </c:pt>
                <c:pt idx="82">
                  <c:v>1461558303</c:v>
                </c:pt>
                <c:pt idx="83">
                  <c:v>1846957940</c:v>
                </c:pt>
                <c:pt idx="84">
                  <c:v>1621516344</c:v>
                </c:pt>
                <c:pt idx="85">
                  <c:v>1660835105</c:v>
                </c:pt>
                <c:pt idx="86">
                  <c:v>1821535610</c:v>
                </c:pt>
                <c:pt idx="87">
                  <c:v>1801605287</c:v>
                </c:pt>
                <c:pt idx="88">
                  <c:v>2291681869</c:v>
                </c:pt>
                <c:pt idx="89">
                  <c:v>2040758242</c:v>
                </c:pt>
                <c:pt idx="90">
                  <c:v>1927219544</c:v>
                </c:pt>
                <c:pt idx="91">
                  <c:v>2105988402</c:v>
                </c:pt>
                <c:pt idx="92">
                  <c:v>1539076872</c:v>
                </c:pt>
                <c:pt idx="93">
                  <c:v>1682525169</c:v>
                </c:pt>
                <c:pt idx="94">
                  <c:v>1593261037</c:v>
                </c:pt>
                <c:pt idx="95">
                  <c:v>1577949863</c:v>
                </c:pt>
                <c:pt idx="96">
                  <c:v>1591594456</c:v>
                </c:pt>
                <c:pt idx="97">
                  <c:v>1339276962</c:v>
                </c:pt>
                <c:pt idx="98">
                  <c:v>1345388172</c:v>
                </c:pt>
                <c:pt idx="99">
                  <c:v>1295737459</c:v>
                </c:pt>
                <c:pt idx="100">
                  <c:v>1306243472</c:v>
                </c:pt>
                <c:pt idx="101">
                  <c:v>1418604191</c:v>
                </c:pt>
                <c:pt idx="102">
                  <c:v>1255720957</c:v>
                </c:pt>
                <c:pt idx="103">
                  <c:v>1154202691</c:v>
                </c:pt>
                <c:pt idx="104">
                  <c:v>1275345196</c:v>
                </c:pt>
                <c:pt idx="105">
                  <c:v>1068615439</c:v>
                </c:pt>
                <c:pt idx="106">
                  <c:v>815908633</c:v>
                </c:pt>
                <c:pt idx="107">
                  <c:v>1184219446</c:v>
                </c:pt>
                <c:pt idx="108">
                  <c:v>552175995</c:v>
                </c:pt>
                <c:pt idx="109">
                  <c:v>609001148</c:v>
                </c:pt>
                <c:pt idx="110">
                  <c:v>1045339340</c:v>
                </c:pt>
                <c:pt idx="111">
                  <c:v>552499896</c:v>
                </c:pt>
                <c:pt idx="112">
                  <c:v>632508847</c:v>
                </c:pt>
                <c:pt idx="113">
                  <c:v>780732002</c:v>
                </c:pt>
                <c:pt idx="114">
                  <c:v>767601869</c:v>
                </c:pt>
                <c:pt idx="115">
                  <c:v>758391515</c:v>
                </c:pt>
                <c:pt idx="116">
                  <c:v>755493588</c:v>
                </c:pt>
                <c:pt idx="117">
                  <c:v>690707265</c:v>
                </c:pt>
                <c:pt idx="118">
                  <c:v>674534012</c:v>
                </c:pt>
                <c:pt idx="119">
                  <c:v>1396291429</c:v>
                </c:pt>
                <c:pt idx="120">
                  <c:v>740742530</c:v>
                </c:pt>
                <c:pt idx="121">
                  <c:v>781330534</c:v>
                </c:pt>
                <c:pt idx="122">
                  <c:v>990781679</c:v>
                </c:pt>
                <c:pt idx="123">
                  <c:v>957574303</c:v>
                </c:pt>
                <c:pt idx="124">
                  <c:v>676625178</c:v>
                </c:pt>
                <c:pt idx="125">
                  <c:v>1030628881</c:v>
                </c:pt>
                <c:pt idx="126">
                  <c:v>988903791</c:v>
                </c:pt>
                <c:pt idx="127">
                  <c:v>941853786</c:v>
                </c:pt>
                <c:pt idx="128">
                  <c:v>980660270</c:v>
                </c:pt>
                <c:pt idx="129">
                  <c:v>951126217</c:v>
                </c:pt>
                <c:pt idx="130">
                  <c:v>1279981770</c:v>
                </c:pt>
                <c:pt idx="131">
                  <c:v>1941940632</c:v>
                </c:pt>
                <c:pt idx="132">
                  <c:v>854588336</c:v>
                </c:pt>
                <c:pt idx="133">
                  <c:v>743455604</c:v>
                </c:pt>
                <c:pt idx="134">
                  <c:v>1280004651</c:v>
                </c:pt>
                <c:pt idx="135">
                  <c:v>1186856886</c:v>
                </c:pt>
                <c:pt idx="136">
                  <c:v>1251391312</c:v>
                </c:pt>
                <c:pt idx="137">
                  <c:v>1518290833</c:v>
                </c:pt>
                <c:pt idx="138">
                  <c:v>1239315815</c:v>
                </c:pt>
                <c:pt idx="139">
                  <c:v>1333375758</c:v>
                </c:pt>
                <c:pt idx="140">
                  <c:v>1303391373</c:v>
                </c:pt>
                <c:pt idx="141">
                  <c:v>1202954254</c:v>
                </c:pt>
                <c:pt idx="142">
                  <c:v>1263907739</c:v>
                </c:pt>
                <c:pt idx="143">
                  <c:v>2271117811</c:v>
                </c:pt>
                <c:pt idx="144">
                  <c:v>1001627618</c:v>
                </c:pt>
                <c:pt idx="145">
                  <c:v>1198670423</c:v>
                </c:pt>
                <c:pt idx="146">
                  <c:v>1583367101</c:v>
                </c:pt>
                <c:pt idx="147">
                  <c:v>1265144889</c:v>
                </c:pt>
                <c:pt idx="148">
                  <c:v>1876047595</c:v>
                </c:pt>
                <c:pt idx="149">
                  <c:v>1736184528</c:v>
                </c:pt>
                <c:pt idx="150">
                  <c:v>1576199996</c:v>
                </c:pt>
                <c:pt idx="151">
                  <c:v>1749413003</c:v>
                </c:pt>
                <c:pt idx="152">
                  <c:v>1481533866</c:v>
                </c:pt>
                <c:pt idx="153">
                  <c:v>1811803758</c:v>
                </c:pt>
                <c:pt idx="154">
                  <c:v>1902881979</c:v>
                </c:pt>
                <c:pt idx="155">
                  <c:v>3694424332</c:v>
                </c:pt>
                <c:pt idx="156">
                  <c:v>1082742959</c:v>
                </c:pt>
                <c:pt idx="157">
                  <c:v>1230553711</c:v>
                </c:pt>
                <c:pt idx="158">
                  <c:v>1772641892</c:v>
                </c:pt>
                <c:pt idx="159">
                  <c:v>1780624833</c:v>
                </c:pt>
                <c:pt idx="160">
                  <c:v>2158400704</c:v>
                </c:pt>
                <c:pt idx="161">
                  <c:v>2552480707</c:v>
                </c:pt>
                <c:pt idx="162">
                  <c:v>2027595629</c:v>
                </c:pt>
                <c:pt idx="163">
                  <c:v>2402606560</c:v>
                </c:pt>
                <c:pt idx="164">
                  <c:v>2175021942</c:v>
                </c:pt>
                <c:pt idx="165">
                  <c:v>2320915227</c:v>
                </c:pt>
                <c:pt idx="166">
                  <c:v>1830412248</c:v>
                </c:pt>
                <c:pt idx="167">
                  <c:v>3160484320</c:v>
                </c:pt>
                <c:pt idx="168">
                  <c:v>2305843620</c:v>
                </c:pt>
                <c:pt idx="169">
                  <c:v>1758631673</c:v>
                </c:pt>
                <c:pt idx="170">
                  <c:v>2167904083</c:v>
                </c:pt>
                <c:pt idx="171">
                  <c:v>2262121423</c:v>
                </c:pt>
                <c:pt idx="172">
                  <c:v>2373068627</c:v>
                </c:pt>
                <c:pt idx="173">
                  <c:v>2927824245</c:v>
                </c:pt>
                <c:pt idx="174">
                  <c:v>2876467583</c:v>
                </c:pt>
                <c:pt idx="175">
                  <c:v>2614051680</c:v>
                </c:pt>
                <c:pt idx="176">
                  <c:v>2781462670</c:v>
                </c:pt>
                <c:pt idx="177">
                  <c:v>2968192601</c:v>
                </c:pt>
                <c:pt idx="178">
                  <c:v>2269951725</c:v>
                </c:pt>
                <c:pt idx="179">
                  <c:v>3506485947</c:v>
                </c:pt>
                <c:pt idx="180">
                  <c:v>4603528774</c:v>
                </c:pt>
                <c:pt idx="181">
                  <c:v>2566667298</c:v>
                </c:pt>
                <c:pt idx="182">
                  <c:v>2904482394</c:v>
                </c:pt>
                <c:pt idx="183">
                  <c:v>2747558729</c:v>
                </c:pt>
                <c:pt idx="184">
                  <c:v>3104969649</c:v>
                </c:pt>
                <c:pt idx="185">
                  <c:v>3776134883</c:v>
                </c:pt>
                <c:pt idx="186">
                  <c:v>3542503879</c:v>
                </c:pt>
                <c:pt idx="187">
                  <c:v>2889929957</c:v>
                </c:pt>
                <c:pt idx="188">
                  <c:v>3145125257</c:v>
                </c:pt>
                <c:pt idx="189">
                  <c:v>3080545236</c:v>
                </c:pt>
                <c:pt idx="190">
                  <c:v>2826866416</c:v>
                </c:pt>
                <c:pt idx="191">
                  <c:v>4219069900</c:v>
                </c:pt>
                <c:pt idx="192">
                  <c:v>2834941297</c:v>
                </c:pt>
                <c:pt idx="193">
                  <c:v>2578921426</c:v>
                </c:pt>
                <c:pt idx="194">
                  <c:v>3481193442</c:v>
                </c:pt>
                <c:pt idx="195">
                  <c:v>3048301681</c:v>
                </c:pt>
                <c:pt idx="196">
                  <c:v>3048382261</c:v>
                </c:pt>
                <c:pt idx="197">
                  <c:v>3785009011</c:v>
                </c:pt>
                <c:pt idx="198">
                  <c:v>2891618257</c:v>
                </c:pt>
                <c:pt idx="199">
                  <c:v>2929807480</c:v>
                </c:pt>
                <c:pt idx="200">
                  <c:v>3326505808</c:v>
                </c:pt>
                <c:pt idx="201">
                  <c:v>2777057039</c:v>
                </c:pt>
                <c:pt idx="202">
                  <c:v>2938167962</c:v>
                </c:pt>
                <c:pt idx="203">
                  <c:v>3378167239</c:v>
                </c:pt>
                <c:pt idx="204">
                  <c:v>3101166077</c:v>
                </c:pt>
                <c:pt idx="205">
                  <c:v>2134809110</c:v>
                </c:pt>
                <c:pt idx="206">
                  <c:v>2823998070</c:v>
                </c:pt>
                <c:pt idx="207">
                  <c:v>2193027000</c:v>
                </c:pt>
                <c:pt idx="208">
                  <c:v>3036455347</c:v>
                </c:pt>
                <c:pt idx="209">
                  <c:v>3753305902</c:v>
                </c:pt>
                <c:pt idx="210">
                  <c:v>2932262084</c:v>
                </c:pt>
                <c:pt idx="211">
                  <c:v>3590150593</c:v>
                </c:pt>
                <c:pt idx="212">
                  <c:v>2866036559</c:v>
                </c:pt>
                <c:pt idx="213">
                  <c:v>3024721706</c:v>
                </c:pt>
                <c:pt idx="214">
                  <c:v>3322999708</c:v>
                </c:pt>
                <c:pt idx="215">
                  <c:v>3633047005</c:v>
                </c:pt>
                <c:pt idx="216">
                  <c:v>3193032025</c:v>
                </c:pt>
                <c:pt idx="217">
                  <c:v>2672749075</c:v>
                </c:pt>
                <c:pt idx="218">
                  <c:v>3527744649</c:v>
                </c:pt>
                <c:pt idx="219">
                  <c:v>3299369809</c:v>
                </c:pt>
                <c:pt idx="220">
                  <c:v>3511244979</c:v>
                </c:pt>
                <c:pt idx="221">
                  <c:v>4040197920</c:v>
                </c:pt>
                <c:pt idx="222">
                  <c:v>3437582939</c:v>
                </c:pt>
                <c:pt idx="223">
                  <c:v>3679426815</c:v>
                </c:pt>
                <c:pt idx="224">
                  <c:v>2953707728</c:v>
                </c:pt>
                <c:pt idx="225">
                  <c:v>3624167742</c:v>
                </c:pt>
                <c:pt idx="226">
                  <c:v>3986760985</c:v>
                </c:pt>
                <c:pt idx="227">
                  <c:v>3827730653</c:v>
                </c:pt>
                <c:pt idx="228">
                  <c:v>3157093782</c:v>
                </c:pt>
                <c:pt idx="229">
                  <c:v>2739167694</c:v>
                </c:pt>
                <c:pt idx="230">
                  <c:v>3501143555</c:v>
                </c:pt>
                <c:pt idx="231">
                  <c:v>3167927356</c:v>
                </c:pt>
                <c:pt idx="232">
                  <c:v>4160491695</c:v>
                </c:pt>
                <c:pt idx="233">
                  <c:v>3883126566</c:v>
                </c:pt>
                <c:pt idx="234">
                  <c:v>3836991160</c:v>
                </c:pt>
                <c:pt idx="235">
                  <c:v>3692393241</c:v>
                </c:pt>
                <c:pt idx="236">
                  <c:v>4162124906</c:v>
                </c:pt>
                <c:pt idx="237">
                  <c:v>4196808493</c:v>
                </c:pt>
                <c:pt idx="238">
                  <c:v>3662317426</c:v>
                </c:pt>
                <c:pt idx="239">
                  <c:v>5007650874</c:v>
                </c:pt>
                <c:pt idx="240">
                  <c:v>3874156393</c:v>
                </c:pt>
                <c:pt idx="241">
                  <c:v>3207081567</c:v>
                </c:pt>
                <c:pt idx="242">
                  <c:v>2931562997</c:v>
                </c:pt>
                <c:pt idx="243">
                  <c:v>1847391880</c:v>
                </c:pt>
                <c:pt idx="244">
                  <c:v>1751970617</c:v>
                </c:pt>
                <c:pt idx="245">
                  <c:v>2103410422</c:v>
                </c:pt>
                <c:pt idx="246">
                  <c:v>2467655192</c:v>
                </c:pt>
                <c:pt idx="247">
                  <c:v>2352346548</c:v>
                </c:pt>
                <c:pt idx="248">
                  <c:v>2973096350</c:v>
                </c:pt>
                <c:pt idx="249">
                  <c:v>3404722217</c:v>
                </c:pt>
                <c:pt idx="250">
                  <c:v>3337890303</c:v>
                </c:pt>
                <c:pt idx="251">
                  <c:v>6145722410</c:v>
                </c:pt>
                <c:pt idx="252">
                  <c:v>3007587901</c:v>
                </c:pt>
                <c:pt idx="253">
                  <c:v>3208730124</c:v>
                </c:pt>
                <c:pt idx="254">
                  <c:v>4485205378</c:v>
                </c:pt>
                <c:pt idx="255">
                  <c:v>4818567346</c:v>
                </c:pt>
                <c:pt idx="256">
                  <c:v>4641862485</c:v>
                </c:pt>
                <c:pt idx="257">
                  <c:v>6475203425</c:v>
                </c:pt>
                <c:pt idx="258">
                  <c:v>6067736464</c:v>
                </c:pt>
                <c:pt idx="259">
                  <c:v>6141070883</c:v>
                </c:pt>
                <c:pt idx="260">
                  <c:v>6728001922</c:v>
                </c:pt>
                <c:pt idx="261">
                  <c:v>6413851338</c:v>
                </c:pt>
                <c:pt idx="262">
                  <c:v>6496554177</c:v>
                </c:pt>
                <c:pt idx="263">
                  <c:v>11929867380</c:v>
                </c:pt>
                <c:pt idx="264">
                  <c:v>5254689545</c:v>
                </c:pt>
                <c:pt idx="265">
                  <c:v>5136016501</c:v>
                </c:pt>
                <c:pt idx="266">
                  <c:v>6605728893</c:v>
                </c:pt>
                <c:pt idx="267">
                  <c:v>6951336930</c:v>
                </c:pt>
                <c:pt idx="268">
                  <c:v>7143261911</c:v>
                </c:pt>
                <c:pt idx="269">
                  <c:v>7746666673</c:v>
                </c:pt>
                <c:pt idx="270">
                  <c:v>5857486259</c:v>
                </c:pt>
                <c:pt idx="271">
                  <c:v>6114449042</c:v>
                </c:pt>
                <c:pt idx="272">
                  <c:v>5718498446</c:v>
                </c:pt>
                <c:pt idx="273">
                  <c:v>5063190822</c:v>
                </c:pt>
                <c:pt idx="274">
                  <c:v>4160587723</c:v>
                </c:pt>
                <c:pt idx="275">
                  <c:v>5120699710</c:v>
                </c:pt>
                <c:pt idx="276">
                  <c:v>3374625661</c:v>
                </c:pt>
                <c:pt idx="277">
                  <c:v>2902848978</c:v>
                </c:pt>
                <c:pt idx="278">
                  <c:v>3638199941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C-4AA0-9AD7-280B633EF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5016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'National-NonDistress'!$P$6:$P$308</c:f>
              <c:numCache>
                <c:formatCode>[$-409]mmm\-yy;@</c:formatCode>
                <c:ptCount val="30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</c:numCache>
            </c:numRef>
          </c:xVal>
          <c:yVal>
            <c:numRef>
              <c:f>'National-NonDistress'!$Q$6:$Q$308</c:f>
              <c:numCache>
                <c:formatCode>_(* #,##0_);_(* \(#,##0\);_(* "-"??_);_(@_)</c:formatCode>
                <c:ptCount val="303"/>
                <c:pt idx="0">
                  <c:v>78.342135766735595</c:v>
                </c:pt>
                <c:pt idx="1">
                  <c:v>77.967351112579706</c:v>
                </c:pt>
                <c:pt idx="2">
                  <c:v>77.716228293391794</c:v>
                </c:pt>
                <c:pt idx="3">
                  <c:v>78.497707558241999</c:v>
                </c:pt>
                <c:pt idx="4">
                  <c:v>79.625287401390196</c:v>
                </c:pt>
                <c:pt idx="5">
                  <c:v>80.840642631153997</c:v>
                </c:pt>
                <c:pt idx="6">
                  <c:v>80.666035280571407</c:v>
                </c:pt>
                <c:pt idx="7">
                  <c:v>79.928342167388493</c:v>
                </c:pt>
                <c:pt idx="8">
                  <c:v>79.529098815865297</c:v>
                </c:pt>
                <c:pt idx="9">
                  <c:v>80.461847514332405</c:v>
                </c:pt>
                <c:pt idx="10">
                  <c:v>82.356383812175807</c:v>
                </c:pt>
                <c:pt idx="11">
                  <c:v>83.789940740636197</c:v>
                </c:pt>
                <c:pt idx="12">
                  <c:v>84.165512353485596</c:v>
                </c:pt>
                <c:pt idx="13">
                  <c:v>83.719020077303</c:v>
                </c:pt>
                <c:pt idx="14">
                  <c:v>83.872808571722999</c:v>
                </c:pt>
                <c:pt idx="15">
                  <c:v>84.879593526771004</c:v>
                </c:pt>
                <c:pt idx="16">
                  <c:v>86.466870521197805</c:v>
                </c:pt>
                <c:pt idx="17">
                  <c:v>87.748278063818901</c:v>
                </c:pt>
                <c:pt idx="18">
                  <c:v>88.417936881649197</c:v>
                </c:pt>
                <c:pt idx="19">
                  <c:v>88.584176528999194</c:v>
                </c:pt>
                <c:pt idx="20">
                  <c:v>88.926636535854797</c:v>
                </c:pt>
                <c:pt idx="21">
                  <c:v>89.404631584232206</c:v>
                </c:pt>
                <c:pt idx="22">
                  <c:v>90.556443897787602</c:v>
                </c:pt>
                <c:pt idx="23">
                  <c:v>91.185753522222001</c:v>
                </c:pt>
                <c:pt idx="24">
                  <c:v>92.257501047390406</c:v>
                </c:pt>
                <c:pt idx="25">
                  <c:v>92.582165004063995</c:v>
                </c:pt>
                <c:pt idx="26">
                  <c:v>93.166283056852905</c:v>
                </c:pt>
                <c:pt idx="27">
                  <c:v>93.794643143118805</c:v>
                </c:pt>
                <c:pt idx="28">
                  <c:v>95.577599141427697</c:v>
                </c:pt>
                <c:pt idx="29">
                  <c:v>97.574492615464806</c:v>
                </c:pt>
                <c:pt idx="30">
                  <c:v>97.995765346326195</c:v>
                </c:pt>
                <c:pt idx="31">
                  <c:v>97.605709001825403</c:v>
                </c:pt>
                <c:pt idx="32">
                  <c:v>97.062476975292398</c:v>
                </c:pt>
                <c:pt idx="33">
                  <c:v>98.178030824574606</c:v>
                </c:pt>
                <c:pt idx="34">
                  <c:v>99.264593161088797</c:v>
                </c:pt>
                <c:pt idx="35">
                  <c:v>100</c:v>
                </c:pt>
                <c:pt idx="36">
                  <c:v>100.091928150632</c:v>
                </c:pt>
                <c:pt idx="37">
                  <c:v>100.246206522647</c:v>
                </c:pt>
                <c:pt idx="38">
                  <c:v>100.32740047013399</c:v>
                </c:pt>
                <c:pt idx="39">
                  <c:v>100.381187836083</c:v>
                </c:pt>
                <c:pt idx="40">
                  <c:v>100.759679235722</c:v>
                </c:pt>
                <c:pt idx="41">
                  <c:v>102.081324959726</c:v>
                </c:pt>
                <c:pt idx="42">
                  <c:v>103.712150391707</c:v>
                </c:pt>
                <c:pt idx="43">
                  <c:v>105.66336745912</c:v>
                </c:pt>
                <c:pt idx="44">
                  <c:v>106.687517835449</c:v>
                </c:pt>
                <c:pt idx="45">
                  <c:v>106.32933762840599</c:v>
                </c:pt>
                <c:pt idx="46">
                  <c:v>105.25248329806401</c:v>
                </c:pt>
                <c:pt idx="47">
                  <c:v>103.991866763256</c:v>
                </c:pt>
                <c:pt idx="48">
                  <c:v>104.369573593045</c:v>
                </c:pt>
                <c:pt idx="49">
                  <c:v>105.687676973571</c:v>
                </c:pt>
                <c:pt idx="50">
                  <c:v>107.56811969890499</c:v>
                </c:pt>
                <c:pt idx="51">
                  <c:v>108.399957419567</c:v>
                </c:pt>
                <c:pt idx="52">
                  <c:v>109.023890110324</c:v>
                </c:pt>
                <c:pt idx="53">
                  <c:v>109.4944236746</c:v>
                </c:pt>
                <c:pt idx="54">
                  <c:v>110.50928158809</c:v>
                </c:pt>
                <c:pt idx="55">
                  <c:v>111.769568022348</c:v>
                </c:pt>
                <c:pt idx="56">
                  <c:v>113.252797261154</c:v>
                </c:pt>
                <c:pt idx="57">
                  <c:v>114.93158469056399</c:v>
                </c:pt>
                <c:pt idx="58">
                  <c:v>116.66615837591701</c:v>
                </c:pt>
                <c:pt idx="59">
                  <c:v>117.654595426893</c:v>
                </c:pt>
                <c:pt idx="60">
                  <c:v>117.530394053207</c:v>
                </c:pt>
                <c:pt idx="61">
                  <c:v>117.429257293169</c:v>
                </c:pt>
                <c:pt idx="62">
                  <c:v>118.34742863368599</c:v>
                </c:pt>
                <c:pt idx="63">
                  <c:v>120.114862396631</c:v>
                </c:pt>
                <c:pt idx="64">
                  <c:v>121.760194655471</c:v>
                </c:pt>
                <c:pt idx="65">
                  <c:v>122.64719830030501</c:v>
                </c:pt>
                <c:pt idx="66">
                  <c:v>123.51842007257299</c:v>
                </c:pt>
                <c:pt idx="67">
                  <c:v>124.723721035037</c:v>
                </c:pt>
                <c:pt idx="68">
                  <c:v>126.306635694449</c:v>
                </c:pt>
                <c:pt idx="69">
                  <c:v>127.41556039867901</c:v>
                </c:pt>
                <c:pt idx="70">
                  <c:v>127.930904701112</c:v>
                </c:pt>
                <c:pt idx="71">
                  <c:v>128.48359832329001</c:v>
                </c:pt>
                <c:pt idx="72">
                  <c:v>129.50181348739801</c:v>
                </c:pt>
                <c:pt idx="73">
                  <c:v>131.964099198811</c:v>
                </c:pt>
                <c:pt idx="74">
                  <c:v>134.50274323239799</c:v>
                </c:pt>
                <c:pt idx="75">
                  <c:v>137.15842037196501</c:v>
                </c:pt>
                <c:pt idx="76">
                  <c:v>138.77453946811099</c:v>
                </c:pt>
                <c:pt idx="77">
                  <c:v>140.88046696772301</c:v>
                </c:pt>
                <c:pt idx="78">
                  <c:v>142.74599916737699</c:v>
                </c:pt>
                <c:pt idx="79">
                  <c:v>144.997033201862</c:v>
                </c:pt>
                <c:pt idx="80">
                  <c:v>145.80652327181201</c:v>
                </c:pt>
                <c:pt idx="81">
                  <c:v>145.37241656895901</c:v>
                </c:pt>
                <c:pt idx="82">
                  <c:v>145.112435356508</c:v>
                </c:pt>
                <c:pt idx="83">
                  <c:v>146.35070532235599</c:v>
                </c:pt>
                <c:pt idx="84">
                  <c:v>149.570099964317</c:v>
                </c:pt>
                <c:pt idx="85">
                  <c:v>153.46171356307599</c:v>
                </c:pt>
                <c:pt idx="86">
                  <c:v>156.86068371139299</c:v>
                </c:pt>
                <c:pt idx="87">
                  <c:v>159.030399056541</c:v>
                </c:pt>
                <c:pt idx="88">
                  <c:v>160.75776878364599</c:v>
                </c:pt>
                <c:pt idx="89">
                  <c:v>162.190267232498</c:v>
                </c:pt>
                <c:pt idx="90">
                  <c:v>163.87785778971099</c:v>
                </c:pt>
                <c:pt idx="91">
                  <c:v>166.12324126842799</c:v>
                </c:pt>
                <c:pt idx="92">
                  <c:v>167.910042352966</c:v>
                </c:pt>
                <c:pt idx="93">
                  <c:v>169.06670219698199</c:v>
                </c:pt>
                <c:pt idx="94">
                  <c:v>169.04954113897799</c:v>
                </c:pt>
                <c:pt idx="95">
                  <c:v>170.49150692486899</c:v>
                </c:pt>
                <c:pt idx="96">
                  <c:v>172.157630778569</c:v>
                </c:pt>
                <c:pt idx="97">
                  <c:v>174.90503196000401</c:v>
                </c:pt>
                <c:pt idx="98">
                  <c:v>175.63215393871999</c:v>
                </c:pt>
                <c:pt idx="99">
                  <c:v>176.814350699812</c:v>
                </c:pt>
                <c:pt idx="100">
                  <c:v>177.425639519394</c:v>
                </c:pt>
                <c:pt idx="101">
                  <c:v>179.058908117719</c:v>
                </c:pt>
                <c:pt idx="102">
                  <c:v>178.833886204159</c:v>
                </c:pt>
                <c:pt idx="103">
                  <c:v>178.22736070767499</c:v>
                </c:pt>
                <c:pt idx="104">
                  <c:v>176.286778810481</c:v>
                </c:pt>
                <c:pt idx="105">
                  <c:v>174.90207960261299</c:v>
                </c:pt>
                <c:pt idx="106">
                  <c:v>175.146781886691</c:v>
                </c:pt>
                <c:pt idx="107">
                  <c:v>176.76427770018199</c:v>
                </c:pt>
                <c:pt idx="108">
                  <c:v>179.61761259997201</c:v>
                </c:pt>
                <c:pt idx="109">
                  <c:v>182.01685946617701</c:v>
                </c:pt>
                <c:pt idx="110">
                  <c:v>183.65654600352801</c:v>
                </c:pt>
                <c:pt idx="111">
                  <c:v>185.099592882428</c:v>
                </c:pt>
                <c:pt idx="112">
                  <c:v>185.210512597823</c:v>
                </c:pt>
                <c:pt idx="113">
                  <c:v>186.28786396378399</c:v>
                </c:pt>
                <c:pt idx="114">
                  <c:v>186.10917100469999</c:v>
                </c:pt>
                <c:pt idx="115">
                  <c:v>187.249368907882</c:v>
                </c:pt>
                <c:pt idx="116">
                  <c:v>185.359861457981</c:v>
                </c:pt>
                <c:pt idx="117">
                  <c:v>182.05650744967201</c:v>
                </c:pt>
                <c:pt idx="118">
                  <c:v>178.86536778015301</c:v>
                </c:pt>
                <c:pt idx="119">
                  <c:v>178.37506635563699</c:v>
                </c:pt>
                <c:pt idx="120">
                  <c:v>180.14740064201499</c:v>
                </c:pt>
                <c:pt idx="121">
                  <c:v>180.445802632484</c:v>
                </c:pt>
                <c:pt idx="122">
                  <c:v>178.55953455860899</c:v>
                </c:pt>
                <c:pt idx="123">
                  <c:v>175.320493444959</c:v>
                </c:pt>
                <c:pt idx="124">
                  <c:v>173.62925588837601</c:v>
                </c:pt>
                <c:pt idx="125">
                  <c:v>173.10256941115799</c:v>
                </c:pt>
                <c:pt idx="126">
                  <c:v>172.951462210297</c:v>
                </c:pt>
                <c:pt idx="127">
                  <c:v>172.13330701150099</c:v>
                </c:pt>
                <c:pt idx="128">
                  <c:v>168.53470521565001</c:v>
                </c:pt>
                <c:pt idx="129">
                  <c:v>164.21120678479099</c:v>
                </c:pt>
                <c:pt idx="130">
                  <c:v>158.22620046778201</c:v>
                </c:pt>
                <c:pt idx="131">
                  <c:v>155.31680228860401</c:v>
                </c:pt>
                <c:pt idx="132">
                  <c:v>151.501495631838</c:v>
                </c:pt>
                <c:pt idx="133">
                  <c:v>149.00638576640901</c:v>
                </c:pt>
                <c:pt idx="134">
                  <c:v>144.23587517844001</c:v>
                </c:pt>
                <c:pt idx="135">
                  <c:v>141.114733772444</c:v>
                </c:pt>
                <c:pt idx="136">
                  <c:v>139.14638092364601</c:v>
                </c:pt>
                <c:pt idx="137">
                  <c:v>139.6202234271</c:v>
                </c:pt>
                <c:pt idx="138">
                  <c:v>140.07501284372401</c:v>
                </c:pt>
                <c:pt idx="139">
                  <c:v>139.157105947693</c:v>
                </c:pt>
                <c:pt idx="140">
                  <c:v>135.27603032373401</c:v>
                </c:pt>
                <c:pt idx="141">
                  <c:v>130.59390415831999</c:v>
                </c:pt>
                <c:pt idx="142">
                  <c:v>128.643094787953</c:v>
                </c:pt>
                <c:pt idx="143">
                  <c:v>129.20290411137501</c:v>
                </c:pt>
                <c:pt idx="144">
                  <c:v>131.32769939015799</c:v>
                </c:pt>
                <c:pt idx="145">
                  <c:v>132.476275235743</c:v>
                </c:pt>
                <c:pt idx="146">
                  <c:v>131.76067793069001</c:v>
                </c:pt>
                <c:pt idx="147">
                  <c:v>129.30405998511301</c:v>
                </c:pt>
                <c:pt idx="148">
                  <c:v>125.99992512295999</c:v>
                </c:pt>
                <c:pt idx="149">
                  <c:v>124.11128091976499</c:v>
                </c:pt>
                <c:pt idx="150">
                  <c:v>123.955127657532</c:v>
                </c:pt>
                <c:pt idx="151">
                  <c:v>124.77524222140801</c:v>
                </c:pt>
                <c:pt idx="152">
                  <c:v>124.27495246701</c:v>
                </c:pt>
                <c:pt idx="153">
                  <c:v>123.103941092816</c:v>
                </c:pt>
                <c:pt idx="154">
                  <c:v>122.346982523674</c:v>
                </c:pt>
                <c:pt idx="155">
                  <c:v>122.97418399688399</c:v>
                </c:pt>
                <c:pt idx="156">
                  <c:v>122.285322753128</c:v>
                </c:pt>
                <c:pt idx="157">
                  <c:v>120.86400975506101</c:v>
                </c:pt>
                <c:pt idx="158">
                  <c:v>119.513208441016</c:v>
                </c:pt>
                <c:pt idx="159">
                  <c:v>120.0202984495</c:v>
                </c:pt>
                <c:pt idx="160">
                  <c:v>120.881610721416</c:v>
                </c:pt>
                <c:pt idx="161">
                  <c:v>120.83813751888999</c:v>
                </c:pt>
                <c:pt idx="162">
                  <c:v>120.607109290445</c:v>
                </c:pt>
                <c:pt idx="163">
                  <c:v>121.408187959533</c:v>
                </c:pt>
                <c:pt idx="164">
                  <c:v>122.934313254239</c:v>
                </c:pt>
                <c:pt idx="165">
                  <c:v>124.065697611884</c:v>
                </c:pt>
                <c:pt idx="166">
                  <c:v>124.11735598508299</c:v>
                </c:pt>
                <c:pt idx="167">
                  <c:v>123.603210681362</c:v>
                </c:pt>
                <c:pt idx="168">
                  <c:v>122.12784157562901</c:v>
                </c:pt>
                <c:pt idx="169">
                  <c:v>120.35658229169</c:v>
                </c:pt>
                <c:pt idx="170">
                  <c:v>120.35769454726299</c:v>
                </c:pt>
                <c:pt idx="171">
                  <c:v>121.073121267723</c:v>
                </c:pt>
                <c:pt idx="172">
                  <c:v>122.58578282534999</c:v>
                </c:pt>
                <c:pt idx="173">
                  <c:v>123.240055555651</c:v>
                </c:pt>
                <c:pt idx="174">
                  <c:v>124.25430972914801</c:v>
                </c:pt>
                <c:pt idx="175">
                  <c:v>125.37216428368799</c:v>
                </c:pt>
                <c:pt idx="176">
                  <c:v>126.402233345642</c:v>
                </c:pt>
                <c:pt idx="177">
                  <c:v>128.15282395862999</c:v>
                </c:pt>
                <c:pt idx="178">
                  <c:v>129.309892967911</c:v>
                </c:pt>
                <c:pt idx="179">
                  <c:v>130.30490987247501</c:v>
                </c:pt>
                <c:pt idx="180">
                  <c:v>129.030765514004</c:v>
                </c:pt>
                <c:pt idx="181">
                  <c:v>127.419489857703</c:v>
                </c:pt>
                <c:pt idx="182">
                  <c:v>127.12646595325801</c:v>
                </c:pt>
                <c:pt idx="183">
                  <c:v>129.24793720034901</c:v>
                </c:pt>
                <c:pt idx="184">
                  <c:v>131.982214400174</c:v>
                </c:pt>
                <c:pt idx="185">
                  <c:v>134.37421491963701</c:v>
                </c:pt>
                <c:pt idx="186">
                  <c:v>135.34828197474701</c:v>
                </c:pt>
                <c:pt idx="187">
                  <c:v>136.19380924053999</c:v>
                </c:pt>
                <c:pt idx="188">
                  <c:v>136.97699140613599</c:v>
                </c:pt>
                <c:pt idx="189">
                  <c:v>137.65413389201601</c:v>
                </c:pt>
                <c:pt idx="190">
                  <c:v>138.55198103081301</c:v>
                </c:pt>
                <c:pt idx="191">
                  <c:v>139.83197554978199</c:v>
                </c:pt>
                <c:pt idx="192">
                  <c:v>141.88271850453199</c:v>
                </c:pt>
                <c:pt idx="193">
                  <c:v>142.63195296370699</c:v>
                </c:pt>
                <c:pt idx="194">
                  <c:v>143.12979757916401</c:v>
                </c:pt>
                <c:pt idx="195">
                  <c:v>143.39448465181201</c:v>
                </c:pt>
                <c:pt idx="196">
                  <c:v>145.521353705607</c:v>
                </c:pt>
                <c:pt idx="197">
                  <c:v>147.75733330913499</c:v>
                </c:pt>
                <c:pt idx="198">
                  <c:v>150.28389761176899</c:v>
                </c:pt>
                <c:pt idx="199">
                  <c:v>151.68845440085801</c:v>
                </c:pt>
                <c:pt idx="200">
                  <c:v>153.094139689842</c:v>
                </c:pt>
                <c:pt idx="201">
                  <c:v>153.767565524357</c:v>
                </c:pt>
                <c:pt idx="202">
                  <c:v>155.06422391694099</c:v>
                </c:pt>
                <c:pt idx="203">
                  <c:v>155.90255696367799</c:v>
                </c:pt>
                <c:pt idx="204">
                  <c:v>157.26769616852499</c:v>
                </c:pt>
                <c:pt idx="205">
                  <c:v>157.54672721203599</c:v>
                </c:pt>
                <c:pt idx="206">
                  <c:v>158.46610998328799</c:v>
                </c:pt>
                <c:pt idx="207">
                  <c:v>159.353266666851</c:v>
                </c:pt>
                <c:pt idx="208">
                  <c:v>161.795454921816</c:v>
                </c:pt>
                <c:pt idx="209">
                  <c:v>164.154952251183</c:v>
                </c:pt>
                <c:pt idx="210">
                  <c:v>166.51441673420501</c:v>
                </c:pt>
                <c:pt idx="211">
                  <c:v>167.57038934577</c:v>
                </c:pt>
                <c:pt idx="212">
                  <c:v>167.29601744609201</c:v>
                </c:pt>
                <c:pt idx="213">
                  <c:v>165.788832947093</c:v>
                </c:pt>
                <c:pt idx="214">
                  <c:v>165.889756810504</c:v>
                </c:pt>
                <c:pt idx="215">
                  <c:v>167.69993980614501</c:v>
                </c:pt>
                <c:pt idx="216">
                  <c:v>171.50216373459199</c:v>
                </c:pt>
                <c:pt idx="217">
                  <c:v>173.04693887066199</c:v>
                </c:pt>
                <c:pt idx="218">
                  <c:v>172.808219015736</c:v>
                </c:pt>
                <c:pt idx="219">
                  <c:v>171.29356143376501</c:v>
                </c:pt>
                <c:pt idx="220">
                  <c:v>172.656814249288</c:v>
                </c:pt>
                <c:pt idx="221">
                  <c:v>175.33359864946101</c:v>
                </c:pt>
                <c:pt idx="222">
                  <c:v>179.86293305965401</c:v>
                </c:pt>
                <c:pt idx="223">
                  <c:v>182.32301956483201</c:v>
                </c:pt>
                <c:pt idx="224">
                  <c:v>183.680727721875</c:v>
                </c:pt>
                <c:pt idx="225">
                  <c:v>182.60405669700401</c:v>
                </c:pt>
                <c:pt idx="226">
                  <c:v>182.419053997758</c:v>
                </c:pt>
                <c:pt idx="227">
                  <c:v>183.552300390998</c:v>
                </c:pt>
                <c:pt idx="228">
                  <c:v>187.33171418330801</c:v>
                </c:pt>
                <c:pt idx="229">
                  <c:v>191.52849964711899</c:v>
                </c:pt>
                <c:pt idx="230">
                  <c:v>193.97497417709599</c:v>
                </c:pt>
                <c:pt idx="231">
                  <c:v>195.36861444677299</c:v>
                </c:pt>
                <c:pt idx="232">
                  <c:v>197.70596085500799</c:v>
                </c:pt>
                <c:pt idx="233">
                  <c:v>202.41956390590701</c:v>
                </c:pt>
                <c:pt idx="234">
                  <c:v>205.77506620173099</c:v>
                </c:pt>
                <c:pt idx="235">
                  <c:v>206.30509337118301</c:v>
                </c:pt>
                <c:pt idx="236">
                  <c:v>203.850675438785</c:v>
                </c:pt>
                <c:pt idx="237">
                  <c:v>202.48117143800201</c:v>
                </c:pt>
                <c:pt idx="238">
                  <c:v>203.77503450173299</c:v>
                </c:pt>
                <c:pt idx="239">
                  <c:v>206.91230400611599</c:v>
                </c:pt>
                <c:pt idx="240">
                  <c:v>210.19793037653</c:v>
                </c:pt>
                <c:pt idx="241">
                  <c:v>209.77807737511699</c:v>
                </c:pt>
                <c:pt idx="242">
                  <c:v>207.60640423913301</c:v>
                </c:pt>
                <c:pt idx="243">
                  <c:v>206.840480177703</c:v>
                </c:pt>
                <c:pt idx="244">
                  <c:v>209.02533238005401</c:v>
                </c:pt>
                <c:pt idx="245">
                  <c:v>213.63287217923701</c:v>
                </c:pt>
                <c:pt idx="246">
                  <c:v>215.82929239113199</c:v>
                </c:pt>
                <c:pt idx="247">
                  <c:v>216.79614209396499</c:v>
                </c:pt>
                <c:pt idx="248">
                  <c:v>215.51847380733699</c:v>
                </c:pt>
                <c:pt idx="249">
                  <c:v>216.47172701789199</c:v>
                </c:pt>
                <c:pt idx="250">
                  <c:v>217.91489902221301</c:v>
                </c:pt>
                <c:pt idx="251">
                  <c:v>219.697354769778</c:v>
                </c:pt>
                <c:pt idx="252">
                  <c:v>220.89909655645201</c:v>
                </c:pt>
                <c:pt idx="253">
                  <c:v>220.774035124801</c:v>
                </c:pt>
                <c:pt idx="254">
                  <c:v>221.39640686742999</c:v>
                </c:pt>
                <c:pt idx="255">
                  <c:v>222.106623819882</c:v>
                </c:pt>
                <c:pt idx="256">
                  <c:v>224.03892559564699</c:v>
                </c:pt>
                <c:pt idx="257">
                  <c:v>225.38168470181699</c:v>
                </c:pt>
                <c:pt idx="258">
                  <c:v>227.41090396989</c:v>
                </c:pt>
                <c:pt idx="259">
                  <c:v>229.33890485123399</c:v>
                </c:pt>
                <c:pt idx="260">
                  <c:v>230.306145998028</c:v>
                </c:pt>
                <c:pt idx="261">
                  <c:v>229.63467593247199</c:v>
                </c:pt>
                <c:pt idx="262">
                  <c:v>228.296333043023</c:v>
                </c:pt>
                <c:pt idx="263">
                  <c:v>229.17413918725299</c:v>
                </c:pt>
                <c:pt idx="264">
                  <c:v>232.56905636227</c:v>
                </c:pt>
                <c:pt idx="265">
                  <c:v>237.18599285029501</c:v>
                </c:pt>
                <c:pt idx="266">
                  <c:v>239.49360835041699</c:v>
                </c:pt>
                <c:pt idx="267">
                  <c:v>239.11843631040901</c:v>
                </c:pt>
                <c:pt idx="268">
                  <c:v>236.19814780996899</c:v>
                </c:pt>
                <c:pt idx="269">
                  <c:v>234.57038580730699</c:v>
                </c:pt>
                <c:pt idx="270">
                  <c:v>234.57821723722901</c:v>
                </c:pt>
                <c:pt idx="271">
                  <c:v>237.448221687607</c:v>
                </c:pt>
                <c:pt idx="272">
                  <c:v>241.33246711632</c:v>
                </c:pt>
                <c:pt idx="273">
                  <c:v>246.855511401185</c:v>
                </c:pt>
                <c:pt idx="274">
                  <c:v>250.084669957112</c:v>
                </c:pt>
                <c:pt idx="275">
                  <c:v>252.12943530783099</c:v>
                </c:pt>
                <c:pt idx="276">
                  <c:v>252.20411878874401</c:v>
                </c:pt>
                <c:pt idx="277">
                  <c:v>252.69501065758999</c:v>
                </c:pt>
                <c:pt idx="278">
                  <c:v>255.28626513652</c:v>
                </c:pt>
                <c:pt idx="279">
                  <c:v>259.10596550950697</c:v>
                </c:pt>
                <c:pt idx="280">
                  <c:v>262.23414688216002</c:v>
                </c:pt>
                <c:pt idx="281">
                  <c:v>265.45807662500999</c:v>
                </c:pt>
                <c:pt idx="282">
                  <c:v>269.29828254939503</c:v>
                </c:pt>
                <c:pt idx="283">
                  <c:v>274.53543807465797</c:v>
                </c:pt>
                <c:pt idx="284">
                  <c:v>279.165858548698</c:v>
                </c:pt>
                <c:pt idx="285">
                  <c:v>286.153144208105</c:v>
                </c:pt>
                <c:pt idx="286">
                  <c:v>291.434639595465</c:v>
                </c:pt>
                <c:pt idx="287">
                  <c:v>293.73286098190101</c:v>
                </c:pt>
                <c:pt idx="288">
                  <c:v>292.83495224198202</c:v>
                </c:pt>
                <c:pt idx="289">
                  <c:v>290.682451371593</c:v>
                </c:pt>
                <c:pt idx="290">
                  <c:v>294.94393716358098</c:v>
                </c:pt>
                <c:pt idx="291">
                  <c:v>304.10932629193701</c:v>
                </c:pt>
                <c:pt idx="292">
                  <c:v>312.35735602686998</c:v>
                </c:pt>
                <c:pt idx="293">
                  <c:v>315.79157847147701</c:v>
                </c:pt>
                <c:pt idx="294">
                  <c:v>315.30652793795798</c:v>
                </c:pt>
                <c:pt idx="295">
                  <c:v>314.90782890173801</c:v>
                </c:pt>
                <c:pt idx="296">
                  <c:v>314.37550158665402</c:v>
                </c:pt>
                <c:pt idx="297">
                  <c:v>314.54701279420499</c:v>
                </c:pt>
                <c:pt idx="298">
                  <c:v>311.64819277296698</c:v>
                </c:pt>
                <c:pt idx="299">
                  <c:v>307.72428258135801</c:v>
                </c:pt>
                <c:pt idx="300">
                  <c:v>305.93208007137503</c:v>
                </c:pt>
                <c:pt idx="301">
                  <c:v>305.13562306185401</c:v>
                </c:pt>
                <c:pt idx="302">
                  <c:v>309.21314635507599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5F-41DF-B7E5-F24D0FD34F87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'National-NonDistress'!$T$6:$T$114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'National-NonDistress'!$U$6:$U$114</c:f>
              <c:numCache>
                <c:formatCode>#,##0_);[Red]\(#,##0\)</c:formatCode>
                <c:ptCount val="109"/>
                <c:pt idx="0">
                  <c:v>63.6562595334888</c:v>
                </c:pt>
                <c:pt idx="1">
                  <c:v>64.014427462430604</c:v>
                </c:pt>
                <c:pt idx="2">
                  <c:v>66.268434217930505</c:v>
                </c:pt>
                <c:pt idx="3">
                  <c:v>68.485974716884698</c:v>
                </c:pt>
                <c:pt idx="4">
                  <c:v>68.885920027630206</c:v>
                </c:pt>
                <c:pt idx="5">
                  <c:v>71.363896886809997</c:v>
                </c:pt>
                <c:pt idx="6">
                  <c:v>73.264743205077394</c:v>
                </c:pt>
                <c:pt idx="7">
                  <c:v>78.226785620453299</c:v>
                </c:pt>
                <c:pt idx="8">
                  <c:v>77.130934032288195</c:v>
                </c:pt>
                <c:pt idx="9">
                  <c:v>80.443564588281006</c:v>
                </c:pt>
                <c:pt idx="10">
                  <c:v>79.386903093292801</c:v>
                </c:pt>
                <c:pt idx="11">
                  <c:v>83.973270238956502</c:v>
                </c:pt>
                <c:pt idx="12">
                  <c:v>83.310403321377294</c:v>
                </c:pt>
                <c:pt idx="13">
                  <c:v>87.174967871661906</c:v>
                </c:pt>
                <c:pt idx="14">
                  <c:v>88.744674392301405</c:v>
                </c:pt>
                <c:pt idx="15">
                  <c:v>90.552498324550797</c:v>
                </c:pt>
                <c:pt idx="16">
                  <c:v>92.617851755920498</c:v>
                </c:pt>
                <c:pt idx="17">
                  <c:v>96.827618544752596</c:v>
                </c:pt>
                <c:pt idx="18">
                  <c:v>96.594651884417004</c:v>
                </c:pt>
                <c:pt idx="19">
                  <c:v>100</c:v>
                </c:pt>
                <c:pt idx="20">
                  <c:v>99.747525077692401</c:v>
                </c:pt>
                <c:pt idx="21">
                  <c:v>101.441768407712</c:v>
                </c:pt>
                <c:pt idx="22">
                  <c:v>106.194865678189</c:v>
                </c:pt>
                <c:pt idx="23">
                  <c:v>103.070075753224</c:v>
                </c:pt>
                <c:pt idx="24">
                  <c:v>107.119647088531</c:v>
                </c:pt>
                <c:pt idx="25">
                  <c:v>108.925071441442</c:v>
                </c:pt>
                <c:pt idx="26">
                  <c:v>112.836728674493</c:v>
                </c:pt>
                <c:pt idx="27">
                  <c:v>116.664462153778</c:v>
                </c:pt>
                <c:pt idx="28">
                  <c:v>117.996359242108</c:v>
                </c:pt>
                <c:pt idx="29">
                  <c:v>122.039328447307</c:v>
                </c:pt>
                <c:pt idx="30">
                  <c:v>125.595780161043</c:v>
                </c:pt>
                <c:pt idx="31">
                  <c:v>128.36865458252399</c:v>
                </c:pt>
                <c:pt idx="32">
                  <c:v>133.39758503724701</c:v>
                </c:pt>
                <c:pt idx="33">
                  <c:v>140.349477279513</c:v>
                </c:pt>
                <c:pt idx="34">
                  <c:v>144.38614291120601</c:v>
                </c:pt>
                <c:pt idx="35">
                  <c:v>144.91723743500199</c:v>
                </c:pt>
                <c:pt idx="36">
                  <c:v>155.17553746444301</c:v>
                </c:pt>
                <c:pt idx="37">
                  <c:v>160.46018758682999</c:v>
                </c:pt>
                <c:pt idx="38">
                  <c:v>164.743299281427</c:v>
                </c:pt>
                <c:pt idx="39">
                  <c:v>167.171469190805</c:v>
                </c:pt>
                <c:pt idx="40">
                  <c:v>171.65401423268401</c:v>
                </c:pt>
                <c:pt idx="41">
                  <c:v>175.83246172982101</c:v>
                </c:pt>
                <c:pt idx="42">
                  <c:v>175.50073111529099</c:v>
                </c:pt>
                <c:pt idx="43">
                  <c:v>174.88770496181201</c:v>
                </c:pt>
                <c:pt idx="44">
                  <c:v>181.37245613555899</c:v>
                </c:pt>
                <c:pt idx="45">
                  <c:v>184.25169809836601</c:v>
                </c:pt>
                <c:pt idx="46">
                  <c:v>185.18861855267801</c:v>
                </c:pt>
                <c:pt idx="47">
                  <c:v>177.874422354525</c:v>
                </c:pt>
                <c:pt idx="48">
                  <c:v>180.165683483115</c:v>
                </c:pt>
                <c:pt idx="49">
                  <c:v>175.19480344390101</c:v>
                </c:pt>
                <c:pt idx="50">
                  <c:v>172.83880850066001</c:v>
                </c:pt>
                <c:pt idx="51">
                  <c:v>160.05872366738299</c:v>
                </c:pt>
                <c:pt idx="52">
                  <c:v>147.24821870051599</c:v>
                </c:pt>
                <c:pt idx="53">
                  <c:v>145.87286296653801</c:v>
                </c:pt>
                <c:pt idx="54">
                  <c:v>139.41355356054399</c:v>
                </c:pt>
                <c:pt idx="55">
                  <c:v>135.36046042353101</c:v>
                </c:pt>
                <c:pt idx="56">
                  <c:v>137.18040591010501</c:v>
                </c:pt>
                <c:pt idx="57">
                  <c:v>130.248800080194</c:v>
                </c:pt>
                <c:pt idx="58">
                  <c:v>130.95238882245701</c:v>
                </c:pt>
                <c:pt idx="59">
                  <c:v>130.90376338856001</c:v>
                </c:pt>
                <c:pt idx="60">
                  <c:v>126.578236587544</c:v>
                </c:pt>
                <c:pt idx="61">
                  <c:v>129.02696838534601</c:v>
                </c:pt>
                <c:pt idx="62">
                  <c:v>131.29504714209401</c:v>
                </c:pt>
                <c:pt idx="63">
                  <c:v>132.16724022467099</c:v>
                </c:pt>
                <c:pt idx="64">
                  <c:v>129.08520859920901</c:v>
                </c:pt>
                <c:pt idx="65">
                  <c:v>133.117555512726</c:v>
                </c:pt>
                <c:pt idx="66">
                  <c:v>135.046344195421</c:v>
                </c:pt>
                <c:pt idx="67">
                  <c:v>140.69563091328899</c:v>
                </c:pt>
                <c:pt idx="68">
                  <c:v>135.05866782314499</c:v>
                </c:pt>
                <c:pt idx="69">
                  <c:v>145.258378106024</c:v>
                </c:pt>
                <c:pt idx="70">
                  <c:v>146.76109872967101</c:v>
                </c:pt>
                <c:pt idx="71">
                  <c:v>151.65999216396699</c:v>
                </c:pt>
                <c:pt idx="72">
                  <c:v>154.17537064685601</c:v>
                </c:pt>
                <c:pt idx="73">
                  <c:v>158.74006615720899</c:v>
                </c:pt>
                <c:pt idx="74">
                  <c:v>163.56370782257099</c:v>
                </c:pt>
                <c:pt idx="75">
                  <c:v>166.95901309807701</c:v>
                </c:pt>
                <c:pt idx="76">
                  <c:v>170.03623986155699</c:v>
                </c:pt>
                <c:pt idx="77">
                  <c:v>174.91016159171099</c:v>
                </c:pt>
                <c:pt idx="78">
                  <c:v>178.62010749882401</c:v>
                </c:pt>
                <c:pt idx="79">
                  <c:v>179.172352361827</c:v>
                </c:pt>
                <c:pt idx="80">
                  <c:v>184.052438941921</c:v>
                </c:pt>
                <c:pt idx="81">
                  <c:v>187.349946697315</c:v>
                </c:pt>
                <c:pt idx="82">
                  <c:v>194.71983751395101</c:v>
                </c:pt>
                <c:pt idx="83">
                  <c:v>195.65289187444799</c:v>
                </c:pt>
                <c:pt idx="84">
                  <c:v>204.81118037219301</c:v>
                </c:pt>
                <c:pt idx="85">
                  <c:v>214.30928247941799</c:v>
                </c:pt>
                <c:pt idx="86">
                  <c:v>215.32950808624199</c:v>
                </c:pt>
                <c:pt idx="87">
                  <c:v>219.64978483460499</c:v>
                </c:pt>
                <c:pt idx="88">
                  <c:v>219.62666973011801</c:v>
                </c:pt>
                <c:pt idx="89">
                  <c:v>226.16486218187299</c:v>
                </c:pt>
                <c:pt idx="90">
                  <c:v>227.66273163519301</c:v>
                </c:pt>
                <c:pt idx="91">
                  <c:v>231.87956581152699</c:v>
                </c:pt>
                <c:pt idx="92">
                  <c:v>234.49321548119801</c:v>
                </c:pt>
                <c:pt idx="93">
                  <c:v>238.64412057735001</c:v>
                </c:pt>
                <c:pt idx="94">
                  <c:v>243.83774278771</c:v>
                </c:pt>
                <c:pt idx="95">
                  <c:v>242.12160203045801</c:v>
                </c:pt>
                <c:pt idx="96">
                  <c:v>253.06028776838099</c:v>
                </c:pt>
                <c:pt idx="97">
                  <c:v>248.25222312813</c:v>
                </c:pt>
                <c:pt idx="98">
                  <c:v>255.05874710894099</c:v>
                </c:pt>
                <c:pt idx="99">
                  <c:v>267.13455661678398</c:v>
                </c:pt>
                <c:pt idx="100">
                  <c:v>269.40187067161003</c:v>
                </c:pt>
                <c:pt idx="101">
                  <c:v>280.88969355779699</c:v>
                </c:pt>
                <c:pt idx="102">
                  <c:v>294.27283280248201</c:v>
                </c:pt>
                <c:pt idx="103">
                  <c:v>309.44597987195999</c:v>
                </c:pt>
                <c:pt idx="104">
                  <c:v>311.84024816774701</c:v>
                </c:pt>
                <c:pt idx="105">
                  <c:v>332.65318799723099</c:v>
                </c:pt>
                <c:pt idx="106">
                  <c:v>333.30519282430402</c:v>
                </c:pt>
                <c:pt idx="107">
                  <c:v>327.70382701273098</c:v>
                </c:pt>
                <c:pt idx="108">
                  <c:v>328.30548485558501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5F-41DF-B7E5-F24D0FD34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501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'National-NonDistress'!$P$6:$P$308</c:f>
              <c:numCache>
                <c:formatCode>[$-409]mmm\-yy;@</c:formatCode>
                <c:ptCount val="30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</c:numCache>
            </c:numRef>
          </c:xVal>
          <c:yVal>
            <c:numRef>
              <c:f>'National-NonDistress'!$R$6:$R$308</c:f>
              <c:numCache>
                <c:formatCode>#,##0_);[Red]\(#,##0\)</c:formatCode>
                <c:ptCount val="303"/>
                <c:pt idx="0">
                  <c:v>84.287365768164094</c:v>
                </c:pt>
                <c:pt idx="1">
                  <c:v>83.314030281204495</c:v>
                </c:pt>
                <c:pt idx="2">
                  <c:v>83.003084481341702</c:v>
                </c:pt>
                <c:pt idx="3">
                  <c:v>83.897053835218898</c:v>
                </c:pt>
                <c:pt idx="4">
                  <c:v>85.231193278076702</c:v>
                </c:pt>
                <c:pt idx="5">
                  <c:v>85.352554112079105</c:v>
                </c:pt>
                <c:pt idx="6">
                  <c:v>85.163748513910093</c:v>
                </c:pt>
                <c:pt idx="7">
                  <c:v>83.791381292995297</c:v>
                </c:pt>
                <c:pt idx="8">
                  <c:v>84.924545642931406</c:v>
                </c:pt>
                <c:pt idx="9">
                  <c:v>85.821466516300902</c:v>
                </c:pt>
                <c:pt idx="10">
                  <c:v>89.811386598436599</c:v>
                </c:pt>
                <c:pt idx="11">
                  <c:v>91.565068590821795</c:v>
                </c:pt>
                <c:pt idx="12">
                  <c:v>92.213300566917098</c:v>
                </c:pt>
                <c:pt idx="13">
                  <c:v>88.358793830020005</c:v>
                </c:pt>
                <c:pt idx="14">
                  <c:v>86.613443387140705</c:v>
                </c:pt>
                <c:pt idx="15">
                  <c:v>86.360214577558693</c:v>
                </c:pt>
                <c:pt idx="16">
                  <c:v>91.044839544873</c:v>
                </c:pt>
                <c:pt idx="17">
                  <c:v>93.5573911684899</c:v>
                </c:pt>
                <c:pt idx="18">
                  <c:v>96.388818819226699</c:v>
                </c:pt>
                <c:pt idx="19">
                  <c:v>94.786809555460906</c:v>
                </c:pt>
                <c:pt idx="20">
                  <c:v>94.986385836564196</c:v>
                </c:pt>
                <c:pt idx="21">
                  <c:v>93.5481940815326</c:v>
                </c:pt>
                <c:pt idx="22">
                  <c:v>95.811582060378498</c:v>
                </c:pt>
                <c:pt idx="23">
                  <c:v>95.834010243131701</c:v>
                </c:pt>
                <c:pt idx="24">
                  <c:v>98.092324691528503</c:v>
                </c:pt>
                <c:pt idx="25">
                  <c:v>97.349252183313695</c:v>
                </c:pt>
                <c:pt idx="26">
                  <c:v>97.985356229542802</c:v>
                </c:pt>
                <c:pt idx="27">
                  <c:v>96.768048305632604</c:v>
                </c:pt>
                <c:pt idx="28">
                  <c:v>98.471319409357605</c:v>
                </c:pt>
                <c:pt idx="29">
                  <c:v>101.427688689193</c:v>
                </c:pt>
                <c:pt idx="30">
                  <c:v>104.90434975085</c:v>
                </c:pt>
                <c:pt idx="31">
                  <c:v>105.693568346435</c:v>
                </c:pt>
                <c:pt idx="32">
                  <c:v>103.597875326039</c:v>
                </c:pt>
                <c:pt idx="33">
                  <c:v>101.292543982192</c:v>
                </c:pt>
                <c:pt idx="34">
                  <c:v>99.786856261949296</c:v>
                </c:pt>
                <c:pt idx="35">
                  <c:v>100</c:v>
                </c:pt>
                <c:pt idx="36">
                  <c:v>101.413595912232</c:v>
                </c:pt>
                <c:pt idx="37">
                  <c:v>103.77277436170399</c:v>
                </c:pt>
                <c:pt idx="38">
                  <c:v>104.876193064278</c:v>
                </c:pt>
                <c:pt idx="39">
                  <c:v>103.846502216807</c:v>
                </c:pt>
                <c:pt idx="40">
                  <c:v>102.83740843112599</c:v>
                </c:pt>
                <c:pt idx="41">
                  <c:v>103.13066257104801</c:v>
                </c:pt>
                <c:pt idx="42">
                  <c:v>105.51466027986601</c:v>
                </c:pt>
                <c:pt idx="43">
                  <c:v>107.800188913897</c:v>
                </c:pt>
                <c:pt idx="44">
                  <c:v>107.40103654687201</c:v>
                </c:pt>
                <c:pt idx="45">
                  <c:v>103.602542958749</c:v>
                </c:pt>
                <c:pt idx="46">
                  <c:v>102.243314282887</c:v>
                </c:pt>
                <c:pt idx="47">
                  <c:v>102.27115416445901</c:v>
                </c:pt>
                <c:pt idx="48">
                  <c:v>104.40794129835901</c:v>
                </c:pt>
                <c:pt idx="49">
                  <c:v>103.701165161414</c:v>
                </c:pt>
                <c:pt idx="50">
                  <c:v>101.67853331103299</c:v>
                </c:pt>
                <c:pt idx="51">
                  <c:v>99.809490124746006</c:v>
                </c:pt>
                <c:pt idx="52">
                  <c:v>99.106913837305598</c:v>
                </c:pt>
                <c:pt idx="53">
                  <c:v>99.896376769932502</c:v>
                </c:pt>
                <c:pt idx="54">
                  <c:v>101.05289698239901</c:v>
                </c:pt>
                <c:pt idx="55">
                  <c:v>104.19263626067701</c:v>
                </c:pt>
                <c:pt idx="56">
                  <c:v>106.840462837546</c:v>
                </c:pt>
                <c:pt idx="57">
                  <c:v>109.62492684563099</c:v>
                </c:pt>
                <c:pt idx="58">
                  <c:v>109.727039061749</c:v>
                </c:pt>
                <c:pt idx="59">
                  <c:v>108.955529835579</c:v>
                </c:pt>
                <c:pt idx="60">
                  <c:v>107.33006940342</c:v>
                </c:pt>
                <c:pt idx="61">
                  <c:v>107.92452582589</c:v>
                </c:pt>
                <c:pt idx="62">
                  <c:v>110.42021052244</c:v>
                </c:pt>
                <c:pt idx="63">
                  <c:v>113.01701352219099</c:v>
                </c:pt>
                <c:pt idx="64">
                  <c:v>114.209546316749</c:v>
                </c:pt>
                <c:pt idx="65">
                  <c:v>113.663067076088</c:v>
                </c:pt>
                <c:pt idx="66">
                  <c:v>112.943489997859</c:v>
                </c:pt>
                <c:pt idx="67">
                  <c:v>112.79988045150201</c:v>
                </c:pt>
                <c:pt idx="68">
                  <c:v>113.85149249327</c:v>
                </c:pt>
                <c:pt idx="69">
                  <c:v>115.207556115427</c:v>
                </c:pt>
                <c:pt idx="70">
                  <c:v>116.07559814374601</c:v>
                </c:pt>
                <c:pt idx="71">
                  <c:v>116.24603815056</c:v>
                </c:pt>
                <c:pt idx="72">
                  <c:v>116.56930746362001</c:v>
                </c:pt>
                <c:pt idx="73">
                  <c:v>118.99357564256</c:v>
                </c:pt>
                <c:pt idx="74">
                  <c:v>121.89296246235</c:v>
                </c:pt>
                <c:pt idx="75">
                  <c:v>124.114819849488</c:v>
                </c:pt>
                <c:pt idx="76">
                  <c:v>124.63584876977301</c:v>
                </c:pt>
                <c:pt idx="77">
                  <c:v>125.184733260196</c:v>
                </c:pt>
                <c:pt idx="78">
                  <c:v>125.60880349533601</c:v>
                </c:pt>
                <c:pt idx="79">
                  <c:v>127.485155986884</c:v>
                </c:pt>
                <c:pt idx="80">
                  <c:v>129.211305731621</c:v>
                </c:pt>
                <c:pt idx="81">
                  <c:v>130.80285479864199</c:v>
                </c:pt>
                <c:pt idx="82">
                  <c:v>130.19864055389101</c:v>
                </c:pt>
                <c:pt idx="83">
                  <c:v>130.34705261825499</c:v>
                </c:pt>
                <c:pt idx="84">
                  <c:v>129.71169571649199</c:v>
                </c:pt>
                <c:pt idx="85">
                  <c:v>132.66656357118401</c:v>
                </c:pt>
                <c:pt idx="86">
                  <c:v>134.92408618469901</c:v>
                </c:pt>
                <c:pt idx="87">
                  <c:v>137.87148890821101</c:v>
                </c:pt>
                <c:pt idx="88">
                  <c:v>139.549047789535</c:v>
                </c:pt>
                <c:pt idx="89">
                  <c:v>140.651499429398</c:v>
                </c:pt>
                <c:pt idx="90">
                  <c:v>143.42772459021899</c:v>
                </c:pt>
                <c:pt idx="91">
                  <c:v>146.915994461206</c:v>
                </c:pt>
                <c:pt idx="92">
                  <c:v>151.07926213918799</c:v>
                </c:pt>
                <c:pt idx="93">
                  <c:v>151.989218191817</c:v>
                </c:pt>
                <c:pt idx="94">
                  <c:v>151.44788970121601</c:v>
                </c:pt>
                <c:pt idx="95">
                  <c:v>151.03449972484</c:v>
                </c:pt>
                <c:pt idx="96">
                  <c:v>151.61241608045299</c:v>
                </c:pt>
                <c:pt idx="97">
                  <c:v>153.45551856113701</c:v>
                </c:pt>
                <c:pt idx="98">
                  <c:v>153.851412895696</c:v>
                </c:pt>
                <c:pt idx="99">
                  <c:v>154.78035843185401</c:v>
                </c:pt>
                <c:pt idx="100">
                  <c:v>154.48906901272201</c:v>
                </c:pt>
                <c:pt idx="101">
                  <c:v>155.66803326728501</c:v>
                </c:pt>
                <c:pt idx="102">
                  <c:v>155.362308474282</c:v>
                </c:pt>
                <c:pt idx="103">
                  <c:v>156.45529927771301</c:v>
                </c:pt>
                <c:pt idx="104">
                  <c:v>156.018118336057</c:v>
                </c:pt>
                <c:pt idx="105">
                  <c:v>157.27098003942999</c:v>
                </c:pt>
                <c:pt idx="106">
                  <c:v>158.48428624665101</c:v>
                </c:pt>
                <c:pt idx="107">
                  <c:v>162.119075584429</c:v>
                </c:pt>
                <c:pt idx="108">
                  <c:v>164.72373758869901</c:v>
                </c:pt>
                <c:pt idx="109">
                  <c:v>167.44010880282099</c:v>
                </c:pt>
                <c:pt idx="110">
                  <c:v>167.274909037599</c:v>
                </c:pt>
                <c:pt idx="111">
                  <c:v>168.25261751727999</c:v>
                </c:pt>
                <c:pt idx="112">
                  <c:v>167.85722776668899</c:v>
                </c:pt>
                <c:pt idx="113">
                  <c:v>169.893579254846</c:v>
                </c:pt>
                <c:pt idx="114">
                  <c:v>169.66997811455801</c:v>
                </c:pt>
                <c:pt idx="115">
                  <c:v>170.240135849236</c:v>
                </c:pt>
                <c:pt idx="116">
                  <c:v>166.435865860912</c:v>
                </c:pt>
                <c:pt idx="117">
                  <c:v>162.21272513301901</c:v>
                </c:pt>
                <c:pt idx="118">
                  <c:v>156.008460417495</c:v>
                </c:pt>
                <c:pt idx="119">
                  <c:v>153.54934884858599</c:v>
                </c:pt>
                <c:pt idx="120">
                  <c:v>153.41459493533199</c:v>
                </c:pt>
                <c:pt idx="121">
                  <c:v>158.24958265378001</c:v>
                </c:pt>
                <c:pt idx="122">
                  <c:v>161.298906361468</c:v>
                </c:pt>
                <c:pt idx="123">
                  <c:v>161.40217754658099</c:v>
                </c:pt>
                <c:pt idx="124">
                  <c:v>156.871850035509</c:v>
                </c:pt>
                <c:pt idx="125">
                  <c:v>153.84836613608601</c:v>
                </c:pt>
                <c:pt idx="126">
                  <c:v>153.43543589781501</c:v>
                </c:pt>
                <c:pt idx="127">
                  <c:v>154.973688670477</c:v>
                </c:pt>
                <c:pt idx="128">
                  <c:v>152.63340708872099</c:v>
                </c:pt>
                <c:pt idx="129">
                  <c:v>144.53245693680401</c:v>
                </c:pt>
                <c:pt idx="130">
                  <c:v>135.363766397582</c:v>
                </c:pt>
                <c:pt idx="131">
                  <c:v>131.60990053191901</c:v>
                </c:pt>
                <c:pt idx="132">
                  <c:v>129.91717370583399</c:v>
                </c:pt>
                <c:pt idx="133">
                  <c:v>126.924795894902</c:v>
                </c:pt>
                <c:pt idx="134">
                  <c:v>118.269172120338</c:v>
                </c:pt>
                <c:pt idx="135">
                  <c:v>113.132513696046</c:v>
                </c:pt>
                <c:pt idx="136">
                  <c:v>109.796309989683</c:v>
                </c:pt>
                <c:pt idx="137">
                  <c:v>110.95860427060001</c:v>
                </c:pt>
                <c:pt idx="138">
                  <c:v>110.159727221737</c:v>
                </c:pt>
                <c:pt idx="139">
                  <c:v>108.19871085638501</c:v>
                </c:pt>
                <c:pt idx="140">
                  <c:v>104.148520968949</c:v>
                </c:pt>
                <c:pt idx="141">
                  <c:v>101.051600198963</c:v>
                </c:pt>
                <c:pt idx="142">
                  <c:v>100.562076098221</c:v>
                </c:pt>
                <c:pt idx="143">
                  <c:v>101.16726477537</c:v>
                </c:pt>
                <c:pt idx="144">
                  <c:v>101.378630570713</c:v>
                </c:pt>
                <c:pt idx="145">
                  <c:v>100.612896512718</c:v>
                </c:pt>
                <c:pt idx="146">
                  <c:v>101.61101786792401</c:v>
                </c:pt>
                <c:pt idx="147">
                  <c:v>105.28751920425</c:v>
                </c:pt>
                <c:pt idx="148">
                  <c:v>107.85912907690999</c:v>
                </c:pt>
                <c:pt idx="149">
                  <c:v>107.65065969935399</c:v>
                </c:pt>
                <c:pt idx="150">
                  <c:v>104.55254405039101</c:v>
                </c:pt>
                <c:pt idx="151">
                  <c:v>102.86014114715</c:v>
                </c:pt>
                <c:pt idx="152">
                  <c:v>103.23336976802101</c:v>
                </c:pt>
                <c:pt idx="153">
                  <c:v>106.100060194119</c:v>
                </c:pt>
                <c:pt idx="154">
                  <c:v>109.367426122571</c:v>
                </c:pt>
                <c:pt idx="155">
                  <c:v>111.738236061346</c:v>
                </c:pt>
                <c:pt idx="156">
                  <c:v>110.843123032732</c:v>
                </c:pt>
                <c:pt idx="157">
                  <c:v>106.096641587338</c:v>
                </c:pt>
                <c:pt idx="158">
                  <c:v>102.281419773644</c:v>
                </c:pt>
                <c:pt idx="159">
                  <c:v>101.296017333053</c:v>
                </c:pt>
                <c:pt idx="160">
                  <c:v>103.762418147068</c:v>
                </c:pt>
                <c:pt idx="161">
                  <c:v>105.712410047614</c:v>
                </c:pt>
                <c:pt idx="162">
                  <c:v>108.25153665373099</c:v>
                </c:pt>
                <c:pt idx="163">
                  <c:v>110.028842869152</c:v>
                </c:pt>
                <c:pt idx="164">
                  <c:v>111.67954236858</c:v>
                </c:pt>
                <c:pt idx="165">
                  <c:v>113.642496086739</c:v>
                </c:pt>
                <c:pt idx="166">
                  <c:v>113.489268643695</c:v>
                </c:pt>
                <c:pt idx="167">
                  <c:v>113.87883618262001</c:v>
                </c:pt>
                <c:pt idx="168">
                  <c:v>111.11175255872401</c:v>
                </c:pt>
                <c:pt idx="169">
                  <c:v>109.484759673662</c:v>
                </c:pt>
                <c:pt idx="170">
                  <c:v>108.522774336325</c:v>
                </c:pt>
                <c:pt idx="171">
                  <c:v>110.121975130547</c:v>
                </c:pt>
                <c:pt idx="172">
                  <c:v>111.273759597504</c:v>
                </c:pt>
                <c:pt idx="173">
                  <c:v>112.95178250305101</c:v>
                </c:pt>
                <c:pt idx="174">
                  <c:v>115.062389159671</c:v>
                </c:pt>
                <c:pt idx="175">
                  <c:v>117.19734543788501</c:v>
                </c:pt>
                <c:pt idx="176">
                  <c:v>117.09198456079601</c:v>
                </c:pt>
                <c:pt idx="177">
                  <c:v>116.543953556807</c:v>
                </c:pt>
                <c:pt idx="178">
                  <c:v>115.61485080573399</c:v>
                </c:pt>
                <c:pt idx="179">
                  <c:v>116.429311309753</c:v>
                </c:pt>
                <c:pt idx="180">
                  <c:v>115.78713443703801</c:v>
                </c:pt>
                <c:pt idx="181">
                  <c:v>117.099946449614</c:v>
                </c:pt>
                <c:pt idx="182">
                  <c:v>118.525100038784</c:v>
                </c:pt>
                <c:pt idx="183">
                  <c:v>122.308586794341</c:v>
                </c:pt>
                <c:pt idx="184">
                  <c:v>123.646401370956</c:v>
                </c:pt>
                <c:pt idx="185">
                  <c:v>124.63430759163199</c:v>
                </c:pt>
                <c:pt idx="186">
                  <c:v>123.654248599878</c:v>
                </c:pt>
                <c:pt idx="187">
                  <c:v>124.028963106847</c:v>
                </c:pt>
                <c:pt idx="188">
                  <c:v>124.560338777442</c:v>
                </c:pt>
                <c:pt idx="189">
                  <c:v>125.796106247187</c:v>
                </c:pt>
                <c:pt idx="190">
                  <c:v>127.368406487893</c:v>
                </c:pt>
                <c:pt idx="191">
                  <c:v>128.32663777866301</c:v>
                </c:pt>
                <c:pt idx="192">
                  <c:v>130.292844141156</c:v>
                </c:pt>
                <c:pt idx="193">
                  <c:v>131.019118902836</c:v>
                </c:pt>
                <c:pt idx="194">
                  <c:v>133.277599509721</c:v>
                </c:pt>
                <c:pt idx="195">
                  <c:v>134.52777211699299</c:v>
                </c:pt>
                <c:pt idx="196">
                  <c:v>136.14742823934901</c:v>
                </c:pt>
                <c:pt idx="197">
                  <c:v>136.399313620783</c:v>
                </c:pt>
                <c:pt idx="198">
                  <c:v>136.806316734175</c:v>
                </c:pt>
                <c:pt idx="199">
                  <c:v>137.520002257264</c:v>
                </c:pt>
                <c:pt idx="200">
                  <c:v>139.461245638073</c:v>
                </c:pt>
                <c:pt idx="201">
                  <c:v>141.333019295063</c:v>
                </c:pt>
                <c:pt idx="202">
                  <c:v>143.91524582836601</c:v>
                </c:pt>
                <c:pt idx="203">
                  <c:v>146.048665488013</c:v>
                </c:pt>
                <c:pt idx="204">
                  <c:v>148.38548409038199</c:v>
                </c:pt>
                <c:pt idx="205">
                  <c:v>148.15866895387501</c:v>
                </c:pt>
                <c:pt idx="206">
                  <c:v>149.03930391109</c:v>
                </c:pt>
                <c:pt idx="207">
                  <c:v>149.483984755036</c:v>
                </c:pt>
                <c:pt idx="208">
                  <c:v>151.59146081031099</c:v>
                </c:pt>
                <c:pt idx="209">
                  <c:v>152.19689742761901</c:v>
                </c:pt>
                <c:pt idx="210">
                  <c:v>153.977578723059</c:v>
                </c:pt>
                <c:pt idx="211">
                  <c:v>155.22081447187799</c:v>
                </c:pt>
                <c:pt idx="212">
                  <c:v>155.48498649631199</c:v>
                </c:pt>
                <c:pt idx="213">
                  <c:v>153.43713898573699</c:v>
                </c:pt>
                <c:pt idx="214">
                  <c:v>152.942468426521</c:v>
                </c:pt>
                <c:pt idx="215">
                  <c:v>155.00103822054601</c:v>
                </c:pt>
                <c:pt idx="216">
                  <c:v>159.74711951998799</c:v>
                </c:pt>
                <c:pt idx="217">
                  <c:v>162.08133788916501</c:v>
                </c:pt>
                <c:pt idx="218">
                  <c:v>161.78111074993399</c:v>
                </c:pt>
                <c:pt idx="219">
                  <c:v>159.509976079853</c:v>
                </c:pt>
                <c:pt idx="220">
                  <c:v>160.201723840087</c:v>
                </c:pt>
                <c:pt idx="221">
                  <c:v>162.51964850492399</c:v>
                </c:pt>
                <c:pt idx="222">
                  <c:v>166.344754881847</c:v>
                </c:pt>
                <c:pt idx="223">
                  <c:v>168.66334399813601</c:v>
                </c:pt>
                <c:pt idx="224">
                  <c:v>169.83812651792701</c:v>
                </c:pt>
                <c:pt idx="225">
                  <c:v>168.764533480886</c:v>
                </c:pt>
                <c:pt idx="226">
                  <c:v>167.162751191339</c:v>
                </c:pt>
                <c:pt idx="227">
                  <c:v>166.079767332823</c:v>
                </c:pt>
                <c:pt idx="228">
                  <c:v>167.805958361248</c:v>
                </c:pt>
                <c:pt idx="229">
                  <c:v>171.455126490753</c:v>
                </c:pt>
                <c:pt idx="230">
                  <c:v>175.13944623818199</c:v>
                </c:pt>
                <c:pt idx="231">
                  <c:v>176.77519259738099</c:v>
                </c:pt>
                <c:pt idx="232">
                  <c:v>176.50755389356399</c:v>
                </c:pt>
                <c:pt idx="233">
                  <c:v>176.82543270732</c:v>
                </c:pt>
                <c:pt idx="234">
                  <c:v>177.23039883861199</c:v>
                </c:pt>
                <c:pt idx="235">
                  <c:v>179.91452373870399</c:v>
                </c:pt>
                <c:pt idx="236">
                  <c:v>181.25684682300999</c:v>
                </c:pt>
                <c:pt idx="237">
                  <c:v>182.80973729577201</c:v>
                </c:pt>
                <c:pt idx="238">
                  <c:v>180.828059542982</c:v>
                </c:pt>
                <c:pt idx="239">
                  <c:v>181.213001853604</c:v>
                </c:pt>
                <c:pt idx="240">
                  <c:v>183.38588589117001</c:v>
                </c:pt>
                <c:pt idx="241">
                  <c:v>189.296136235098</c:v>
                </c:pt>
                <c:pt idx="242">
                  <c:v>192.09750457605</c:v>
                </c:pt>
                <c:pt idx="243">
                  <c:v>191.399373698696</c:v>
                </c:pt>
                <c:pt idx="244">
                  <c:v>188.55399129803399</c:v>
                </c:pt>
                <c:pt idx="245">
                  <c:v>188.94031496911299</c:v>
                </c:pt>
                <c:pt idx="246">
                  <c:v>191.762448262557</c:v>
                </c:pt>
                <c:pt idx="247">
                  <c:v>196.23398719723099</c:v>
                </c:pt>
                <c:pt idx="248">
                  <c:v>199.348967443481</c:v>
                </c:pt>
                <c:pt idx="249">
                  <c:v>200.197027651356</c:v>
                </c:pt>
                <c:pt idx="250">
                  <c:v>198.74981700539399</c:v>
                </c:pt>
                <c:pt idx="251">
                  <c:v>196.92246906788401</c:v>
                </c:pt>
                <c:pt idx="252">
                  <c:v>197.33255498545</c:v>
                </c:pt>
                <c:pt idx="253">
                  <c:v>199.94401794072499</c:v>
                </c:pt>
                <c:pt idx="254">
                  <c:v>204.043864588834</c:v>
                </c:pt>
                <c:pt idx="255">
                  <c:v>205.614488007435</c:v>
                </c:pt>
                <c:pt idx="256">
                  <c:v>206.44722845472401</c:v>
                </c:pt>
                <c:pt idx="257">
                  <c:v>206.81844210375101</c:v>
                </c:pt>
                <c:pt idx="258">
                  <c:v>207.356472155597</c:v>
                </c:pt>
                <c:pt idx="259">
                  <c:v>206.14242233558701</c:v>
                </c:pt>
                <c:pt idx="260">
                  <c:v>205.53371804452999</c:v>
                </c:pt>
                <c:pt idx="261">
                  <c:v>205.453515093844</c:v>
                </c:pt>
                <c:pt idx="262">
                  <c:v>208.47759015296899</c:v>
                </c:pt>
                <c:pt idx="263">
                  <c:v>212.69068318925301</c:v>
                </c:pt>
                <c:pt idx="264">
                  <c:v>219.80643339945399</c:v>
                </c:pt>
                <c:pt idx="265">
                  <c:v>224.69927624840699</c:v>
                </c:pt>
                <c:pt idx="266">
                  <c:v>225.78952226939299</c:v>
                </c:pt>
                <c:pt idx="267">
                  <c:v>219.229273866179</c:v>
                </c:pt>
                <c:pt idx="268">
                  <c:v>210.56215539621999</c:v>
                </c:pt>
                <c:pt idx="269">
                  <c:v>208.29307276567201</c:v>
                </c:pt>
                <c:pt idx="270">
                  <c:v>211.28072600229899</c:v>
                </c:pt>
                <c:pt idx="271">
                  <c:v>218.03224890667099</c:v>
                </c:pt>
                <c:pt idx="272">
                  <c:v>222.30193418677399</c:v>
                </c:pt>
                <c:pt idx="273">
                  <c:v>228.91915922082299</c:v>
                </c:pt>
                <c:pt idx="274">
                  <c:v>232.38627476108701</c:v>
                </c:pt>
                <c:pt idx="275">
                  <c:v>236.404361944329</c:v>
                </c:pt>
                <c:pt idx="276">
                  <c:v>236.20886050641599</c:v>
                </c:pt>
                <c:pt idx="277">
                  <c:v>236.523643459341</c:v>
                </c:pt>
                <c:pt idx="278">
                  <c:v>239.52057281790599</c:v>
                </c:pt>
                <c:pt idx="279">
                  <c:v>244.52642569004399</c:v>
                </c:pt>
                <c:pt idx="280">
                  <c:v>247.82751379372101</c:v>
                </c:pt>
                <c:pt idx="281">
                  <c:v>249.11613673104799</c:v>
                </c:pt>
                <c:pt idx="282">
                  <c:v>252.945824123498</c:v>
                </c:pt>
                <c:pt idx="283">
                  <c:v>257.67428631764801</c:v>
                </c:pt>
                <c:pt idx="284">
                  <c:v>267.27995826208399</c:v>
                </c:pt>
                <c:pt idx="285">
                  <c:v>276.23960111971297</c:v>
                </c:pt>
                <c:pt idx="286">
                  <c:v>282.16655446705198</c:v>
                </c:pt>
                <c:pt idx="287">
                  <c:v>279.43200545310202</c:v>
                </c:pt>
                <c:pt idx="288">
                  <c:v>273.76517255295897</c:v>
                </c:pt>
                <c:pt idx="289">
                  <c:v>266.501723320157</c:v>
                </c:pt>
                <c:pt idx="290">
                  <c:v>271.79874665861098</c:v>
                </c:pt>
                <c:pt idx="291">
                  <c:v>287.50284627213699</c:v>
                </c:pt>
                <c:pt idx="292">
                  <c:v>299.81862167397401</c:v>
                </c:pt>
                <c:pt idx="293">
                  <c:v>303.56288020379998</c:v>
                </c:pt>
                <c:pt idx="294">
                  <c:v>298.98070281790001</c:v>
                </c:pt>
                <c:pt idx="295">
                  <c:v>297.08790076226001</c:v>
                </c:pt>
                <c:pt idx="296">
                  <c:v>296.45567204592197</c:v>
                </c:pt>
                <c:pt idx="297">
                  <c:v>298.80623278118702</c:v>
                </c:pt>
                <c:pt idx="298">
                  <c:v>288.69281857990399</c:v>
                </c:pt>
                <c:pt idx="299">
                  <c:v>278.75498177882901</c:v>
                </c:pt>
                <c:pt idx="300">
                  <c:v>265.74391753373999</c:v>
                </c:pt>
                <c:pt idx="301">
                  <c:v>266.346357430642</c:v>
                </c:pt>
                <c:pt idx="302">
                  <c:v>262.58169482607002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39-4355-84E8-545C0B0C9B70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'National-NonDistress'!$T$6:$T$114</c:f>
              <c:numCache>
                <c:formatCode>[$-409]mmm\-yy;@</c:formatCode>
                <c:ptCount val="109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</c:numCache>
            </c:numRef>
          </c:xVal>
          <c:yVal>
            <c:numRef>
              <c:f>'National-NonDistress'!$V$6:$V$114</c:f>
              <c:numCache>
                <c:formatCode>#,##0_);[Red]\(#,##0\)</c:formatCode>
                <c:ptCount val="109"/>
                <c:pt idx="0">
                  <c:v>64.145686234311995</c:v>
                </c:pt>
                <c:pt idx="1">
                  <c:v>63.281200002665301</c:v>
                </c:pt>
                <c:pt idx="2">
                  <c:v>69.562899354794396</c:v>
                </c:pt>
                <c:pt idx="3">
                  <c:v>71.576482650764703</c:v>
                </c:pt>
                <c:pt idx="4">
                  <c:v>71.568008831613199</c:v>
                </c:pt>
                <c:pt idx="5">
                  <c:v>74.442082277836207</c:v>
                </c:pt>
                <c:pt idx="6">
                  <c:v>79.212913537195007</c:v>
                </c:pt>
                <c:pt idx="7">
                  <c:v>83.705271369181204</c:v>
                </c:pt>
                <c:pt idx="8">
                  <c:v>82.461626226709399</c:v>
                </c:pt>
                <c:pt idx="9">
                  <c:v>85.006399593460898</c:v>
                </c:pt>
                <c:pt idx="10">
                  <c:v>84.384536820150203</c:v>
                </c:pt>
                <c:pt idx="11">
                  <c:v>91.964604502055295</c:v>
                </c:pt>
                <c:pt idx="12">
                  <c:v>86.163574092764193</c:v>
                </c:pt>
                <c:pt idx="13">
                  <c:v>92.438499636994194</c:v>
                </c:pt>
                <c:pt idx="14">
                  <c:v>94.914809676320004</c:v>
                </c:pt>
                <c:pt idx="15">
                  <c:v>94.735649901451794</c:v>
                </c:pt>
                <c:pt idx="16">
                  <c:v>96.573392137494693</c:v>
                </c:pt>
                <c:pt idx="17">
                  <c:v>101.013192329509</c:v>
                </c:pt>
                <c:pt idx="18">
                  <c:v>102.08247843823101</c:v>
                </c:pt>
                <c:pt idx="19">
                  <c:v>100</c:v>
                </c:pt>
                <c:pt idx="20">
                  <c:v>103.982817521941</c:v>
                </c:pt>
                <c:pt idx="21">
                  <c:v>102.081896324935</c:v>
                </c:pt>
                <c:pt idx="22">
                  <c:v>106.64460549847701</c:v>
                </c:pt>
                <c:pt idx="23">
                  <c:v>101.183789618717</c:v>
                </c:pt>
                <c:pt idx="24">
                  <c:v>101.276713610334</c:v>
                </c:pt>
                <c:pt idx="25">
                  <c:v>99.072665580300793</c:v>
                </c:pt>
                <c:pt idx="26">
                  <c:v>106.629291729288</c:v>
                </c:pt>
                <c:pt idx="27">
                  <c:v>107.93370175519</c:v>
                </c:pt>
                <c:pt idx="28">
                  <c:v>110.46190000457</c:v>
                </c:pt>
                <c:pt idx="29">
                  <c:v>113.116196235324</c:v>
                </c:pt>
                <c:pt idx="30">
                  <c:v>113.736228988801</c:v>
                </c:pt>
                <c:pt idx="31">
                  <c:v>115.757933185159</c:v>
                </c:pt>
                <c:pt idx="32">
                  <c:v>121.264167992533</c:v>
                </c:pt>
                <c:pt idx="33">
                  <c:v>124.776582297841</c:v>
                </c:pt>
                <c:pt idx="34">
                  <c:v>128.73946367015299</c:v>
                </c:pt>
                <c:pt idx="35">
                  <c:v>128.98314625204799</c:v>
                </c:pt>
                <c:pt idx="36">
                  <c:v>134.199671912714</c:v>
                </c:pt>
                <c:pt idx="37">
                  <c:v>139.18580024898</c:v>
                </c:pt>
                <c:pt idx="38">
                  <c:v>149.049637260244</c:v>
                </c:pt>
                <c:pt idx="39">
                  <c:v>149.32748191360801</c:v>
                </c:pt>
                <c:pt idx="40">
                  <c:v>151.20602086991801</c:v>
                </c:pt>
                <c:pt idx="41">
                  <c:v>153.20144940462399</c:v>
                </c:pt>
                <c:pt idx="42">
                  <c:v>156.868816842174</c:v>
                </c:pt>
                <c:pt idx="43">
                  <c:v>160.743380759621</c:v>
                </c:pt>
                <c:pt idx="44">
                  <c:v>166.411862778624</c:v>
                </c:pt>
                <c:pt idx="45">
                  <c:v>170.37527407179499</c:v>
                </c:pt>
                <c:pt idx="46">
                  <c:v>168.060726461928</c:v>
                </c:pt>
                <c:pt idx="47">
                  <c:v>157.389624562893</c:v>
                </c:pt>
                <c:pt idx="48">
                  <c:v>162.704097790378</c:v>
                </c:pt>
                <c:pt idx="49">
                  <c:v>158.25162260203501</c:v>
                </c:pt>
                <c:pt idx="50">
                  <c:v>162.51212515997699</c:v>
                </c:pt>
                <c:pt idx="51">
                  <c:v>136.92371015123601</c:v>
                </c:pt>
                <c:pt idx="52">
                  <c:v>119.465532060581</c:v>
                </c:pt>
                <c:pt idx="53">
                  <c:v>115.886644817481</c:v>
                </c:pt>
                <c:pt idx="54">
                  <c:v>103.68297912040801</c:v>
                </c:pt>
                <c:pt idx="55">
                  <c:v>108.54985578598</c:v>
                </c:pt>
                <c:pt idx="56">
                  <c:v>105.929374769286</c:v>
                </c:pt>
                <c:pt idx="57">
                  <c:v>115.705041995465</c:v>
                </c:pt>
                <c:pt idx="58">
                  <c:v>110.83743620316601</c:v>
                </c:pt>
                <c:pt idx="59">
                  <c:v>123.57978179086</c:v>
                </c:pt>
                <c:pt idx="60">
                  <c:v>111.005259938843</c:v>
                </c:pt>
                <c:pt idx="61">
                  <c:v>116.294006065188</c:v>
                </c:pt>
                <c:pt idx="62">
                  <c:v>120.56905705144599</c:v>
                </c:pt>
                <c:pt idx="63">
                  <c:v>122.94760845785</c:v>
                </c:pt>
                <c:pt idx="64">
                  <c:v>117.41514533987799</c:v>
                </c:pt>
                <c:pt idx="65">
                  <c:v>125.068948965388</c:v>
                </c:pt>
                <c:pt idx="66">
                  <c:v>126.898109686515</c:v>
                </c:pt>
                <c:pt idx="67">
                  <c:v>129.24252994755099</c:v>
                </c:pt>
                <c:pt idx="68">
                  <c:v>129.30705387237299</c:v>
                </c:pt>
                <c:pt idx="69">
                  <c:v>136.08731616751001</c:v>
                </c:pt>
                <c:pt idx="70">
                  <c:v>135.99066960983501</c:v>
                </c:pt>
                <c:pt idx="71">
                  <c:v>143.44131380048199</c:v>
                </c:pt>
                <c:pt idx="72">
                  <c:v>145.28002612034399</c:v>
                </c:pt>
                <c:pt idx="73">
                  <c:v>150.773716301641</c:v>
                </c:pt>
                <c:pt idx="74">
                  <c:v>152.19904237908599</c:v>
                </c:pt>
                <c:pt idx="75">
                  <c:v>159.24378564063801</c:v>
                </c:pt>
                <c:pt idx="76">
                  <c:v>162.51421933359001</c:v>
                </c:pt>
                <c:pt idx="77">
                  <c:v>166.59462775502499</c:v>
                </c:pt>
                <c:pt idx="78">
                  <c:v>169.087119839754</c:v>
                </c:pt>
                <c:pt idx="79">
                  <c:v>170.33330617461999</c:v>
                </c:pt>
                <c:pt idx="80">
                  <c:v>176.416402179459</c:v>
                </c:pt>
                <c:pt idx="81">
                  <c:v>178.76464962701601</c:v>
                </c:pt>
                <c:pt idx="82">
                  <c:v>185.81757893101701</c:v>
                </c:pt>
                <c:pt idx="83">
                  <c:v>182.51985859364399</c:v>
                </c:pt>
                <c:pt idx="84">
                  <c:v>190.79165455285801</c:v>
                </c:pt>
                <c:pt idx="85">
                  <c:v>193.438680433413</c:v>
                </c:pt>
                <c:pt idx="86">
                  <c:v>199.29884251540301</c:v>
                </c:pt>
                <c:pt idx="87">
                  <c:v>198.05486174171099</c:v>
                </c:pt>
                <c:pt idx="88">
                  <c:v>209.66801687665699</c:v>
                </c:pt>
                <c:pt idx="89">
                  <c:v>208.27236496399701</c:v>
                </c:pt>
                <c:pt idx="90">
                  <c:v>218.54136151604399</c:v>
                </c:pt>
                <c:pt idx="91">
                  <c:v>216.08911628904599</c:v>
                </c:pt>
                <c:pt idx="92">
                  <c:v>224.98305479837501</c:v>
                </c:pt>
                <c:pt idx="93">
                  <c:v>226.76462160298101</c:v>
                </c:pt>
                <c:pt idx="94">
                  <c:v>226.17132099056201</c:v>
                </c:pt>
                <c:pt idx="95">
                  <c:v>231.901799041575</c:v>
                </c:pt>
                <c:pt idx="96">
                  <c:v>247.97744460688301</c:v>
                </c:pt>
                <c:pt idx="97">
                  <c:v>229.08899299244999</c:v>
                </c:pt>
                <c:pt idx="98">
                  <c:v>245.55038858073499</c:v>
                </c:pt>
                <c:pt idx="99">
                  <c:v>261.56279374282099</c:v>
                </c:pt>
                <c:pt idx="100">
                  <c:v>263.76972209103502</c:v>
                </c:pt>
                <c:pt idx="101">
                  <c:v>272.59599182151499</c:v>
                </c:pt>
                <c:pt idx="102">
                  <c:v>292.99012456641401</c:v>
                </c:pt>
                <c:pt idx="103">
                  <c:v>305.42918917119903</c:v>
                </c:pt>
                <c:pt idx="104">
                  <c:v>301.711886288024</c:v>
                </c:pt>
                <c:pt idx="105">
                  <c:v>332.847670360748</c:v>
                </c:pt>
                <c:pt idx="106">
                  <c:v>330.29331725814097</c:v>
                </c:pt>
                <c:pt idx="107">
                  <c:v>312.60199313384999</c:v>
                </c:pt>
                <c:pt idx="108">
                  <c:v>286.89468037429799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39-4355-84E8-545C0B0C9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501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jpg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jpg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B1BE38-4871-43D1-910F-A7AC8BC00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5EC858-58D2-41E2-A4BD-93A3BCE50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10</xdr:col>
      <xdr:colOff>9524</xdr:colOff>
      <xdr:row>65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B83A69D-062B-48B7-AEA9-594F78E712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25589A-DA38-49F2-AEAC-D26ECA24E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ED0318-1562-4740-B7D2-BEC39B5E4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47422F-A7B2-4A0D-8C6F-0A13DEEA5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32B1E0-22E1-457D-A095-5D8484223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E1689D-4EE9-47A1-835B-E8BB275D2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E664AD-CAB1-4EB1-82B0-8889C671F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0D8E7D7-2487-4695-9181-B05B7D5F6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AA257E3-D3B3-4AF7-995E-2F63C46BD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27</xdr:row>
      <xdr:rowOff>0</xdr:rowOff>
    </xdr:from>
    <xdr:to>
      <xdr:col>14</xdr:col>
      <xdr:colOff>457200</xdr:colOff>
      <xdr:row>43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7754EBC-6F78-4698-88CA-369E575F1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49</xdr:row>
      <xdr:rowOff>0</xdr:rowOff>
    </xdr:from>
    <xdr:to>
      <xdr:col>14</xdr:col>
      <xdr:colOff>457200</xdr:colOff>
      <xdr:row>65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860E787-6E06-49E6-B126-12E5A961B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E24A9E-D886-4ECD-8FC5-9178F3A10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BE386E-7D3D-4489-B4DD-C4AB7BDE5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9FC91C-8F5C-4357-887B-C51AE48BC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32E905-3275-4E99-9123-503EEE360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2AA17B-7346-4643-86B1-7D34FAA31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C15ADEC-03ED-49B1-A26B-069917828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D0D8D40-D27C-442A-AB55-49184D4AA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58A2841-45B4-4AF7-BC39-DAFA5C728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BCBD14-069A-4868-B314-99417F3C4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7CEA2DF-4257-44F1-9F5E-E7F40CAC3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456944E-E607-4B35-8FC5-23C980AE4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AC77251-3B7B-4651-9346-DA2CEAEF8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21EC260-4277-4A7C-A87E-1CDC84F26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80C2F5-4EB7-4105-95FC-5081813AD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B72E732-DEFA-41AC-B4B4-8C3E1DFC1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779C03-2627-4AAB-8B51-8F31CD627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7421A93-F0F7-4AC4-A012-07B1C83AA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9254BD-5C66-400C-9DC8-4FEFB730B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D2CA78F-02FA-4F48-ABA3-2E20719C3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FF4C96-9C51-4AA2-A8B3-C1E35D801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Jrs\R&amp;D\RSR\CCRSI_NewFormat\CCRSI%20Indices%20-%20New%20Format%20Template(Use%20This).xlsm" TargetMode="External"/><Relationship Id="rId1" Type="http://schemas.openxmlformats.org/officeDocument/2006/relationships/externalLinkPath" Target="file:///G:\Jrs\R&amp;D\RSR\CCRSI_NewFormat\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sheetDataSet>
      <sheetData sheetId="0">
        <row r="6">
          <cell r="M6">
            <v>78.316080303230706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 refreshError="1"/>
      <sheetData sheetId="11">
        <row r="3">
          <cell r="H3">
            <v>44957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  <row r="256">
          <cell r="A256">
            <v>2021</v>
          </cell>
        </row>
        <row r="257">
          <cell r="A257">
            <v>2021</v>
          </cell>
        </row>
        <row r="258">
          <cell r="A258">
            <v>2021</v>
          </cell>
        </row>
        <row r="259">
          <cell r="A259">
            <v>2021</v>
          </cell>
        </row>
        <row r="260">
          <cell r="A260">
            <v>2021</v>
          </cell>
        </row>
        <row r="261">
          <cell r="A261">
            <v>2021</v>
          </cell>
        </row>
        <row r="262">
          <cell r="A262">
            <v>2021</v>
          </cell>
        </row>
        <row r="263">
          <cell r="A263">
            <v>2021</v>
          </cell>
        </row>
        <row r="264">
          <cell r="A264">
            <v>2021</v>
          </cell>
        </row>
        <row r="265">
          <cell r="A265">
            <v>2021</v>
          </cell>
        </row>
        <row r="266">
          <cell r="A266">
            <v>2022</v>
          </cell>
        </row>
        <row r="267">
          <cell r="A267">
            <v>2022</v>
          </cell>
        </row>
        <row r="268">
          <cell r="A268">
            <v>2022</v>
          </cell>
        </row>
        <row r="269">
          <cell r="A269">
            <v>2022</v>
          </cell>
        </row>
        <row r="270">
          <cell r="A270">
            <v>2022</v>
          </cell>
        </row>
        <row r="271">
          <cell r="A271">
            <v>2022</v>
          </cell>
        </row>
        <row r="272">
          <cell r="A272">
            <v>2022</v>
          </cell>
        </row>
        <row r="273">
          <cell r="A273">
            <v>2022</v>
          </cell>
        </row>
        <row r="274">
          <cell r="A274">
            <v>2022</v>
          </cell>
        </row>
        <row r="275">
          <cell r="A275">
            <v>2022</v>
          </cell>
        </row>
        <row r="276">
          <cell r="A276">
            <v>2022</v>
          </cell>
        </row>
        <row r="277">
          <cell r="A277">
            <v>2022</v>
          </cell>
        </row>
        <row r="278">
          <cell r="A278">
            <v>2023</v>
          </cell>
        </row>
        <row r="279">
          <cell r="A279">
            <v>2023</v>
          </cell>
        </row>
        <row r="280">
          <cell r="A280">
            <v>2023</v>
          </cell>
        </row>
      </sheetData>
      <sheetData sheetId="13" refreshError="1"/>
      <sheetData sheetId="14" refreshError="1"/>
      <sheetData sheetId="15" refreshError="1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  <row r="94">
          <cell r="A94" t="str">
            <v>Y2021Q1</v>
          </cell>
        </row>
        <row r="95">
          <cell r="A95" t="str">
            <v>Y2021Q2</v>
          </cell>
        </row>
        <row r="96">
          <cell r="A96" t="str">
            <v>Y2021Q3</v>
          </cell>
        </row>
        <row r="97">
          <cell r="A97" t="str">
            <v>Y2021Q4</v>
          </cell>
        </row>
        <row r="98">
          <cell r="A98" t="str">
            <v>Y2022Q1</v>
          </cell>
        </row>
        <row r="99">
          <cell r="A99" t="str">
            <v>Y2022Q2</v>
          </cell>
        </row>
        <row r="100">
          <cell r="A100" t="str">
            <v>Y2022Q3</v>
          </cell>
        </row>
        <row r="101">
          <cell r="A101" t="str">
            <v>Y2022Q4</v>
          </cell>
        </row>
        <row r="102">
          <cell r="A102" t="str">
            <v>Y2023Q1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  <row r="86">
          <cell r="A86" t="str">
            <v>Y2021Q1</v>
          </cell>
        </row>
        <row r="87">
          <cell r="A87" t="str">
            <v>Y2021Q2</v>
          </cell>
        </row>
        <row r="88">
          <cell r="A88" t="str">
            <v>Y2021Q3</v>
          </cell>
        </row>
        <row r="89">
          <cell r="A89" t="str">
            <v>Y2021Q4</v>
          </cell>
        </row>
        <row r="90">
          <cell r="A90" t="str">
            <v>Y2022Q1</v>
          </cell>
        </row>
        <row r="91">
          <cell r="A91" t="str">
            <v>Y2022Q2</v>
          </cell>
        </row>
        <row r="92">
          <cell r="A92" t="str">
            <v>Y2022Q3</v>
          </cell>
        </row>
        <row r="93">
          <cell r="A93" t="str">
            <v>Y2022Q4</v>
          </cell>
        </row>
        <row r="94">
          <cell r="A94" t="str">
            <v>Y2023Q1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</sheetData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5E6E-085E-4107-B103-E0EBF86AE344}">
  <sheetPr codeName="Sheet3"/>
  <dimension ref="A1:U341"/>
  <sheetViews>
    <sheetView topLeftCell="E1" zoomScaleNormal="100" workbookViewId="0">
      <pane ySplit="5" topLeftCell="A30" activePane="bottomLeft" state="frozen"/>
      <selection pane="bottomLeft" activeCell="K11" sqref="K11"/>
    </sheetView>
  </sheetViews>
  <sheetFormatPr defaultColWidth="9.140625" defaultRowHeight="15.75" x14ac:dyDescent="0.25"/>
  <cols>
    <col min="1" max="10" width="13.7109375" style="13" customWidth="1"/>
    <col min="11" max="11" width="23" style="14" customWidth="1"/>
    <col min="12" max="12" width="13.42578125" style="17" bestFit="1" customWidth="1"/>
    <col min="13" max="16" width="19.28515625" style="17" customWidth="1"/>
    <col min="17" max="17" width="13.7109375" style="17" bestFit="1" customWidth="1"/>
    <col min="18" max="18" width="16.85546875" style="17" customWidth="1"/>
    <col min="19" max="19" width="15.28515625" style="13" bestFit="1" customWidth="1"/>
    <col min="20" max="20" width="12.28515625" style="13" bestFit="1" customWidth="1"/>
    <col min="21" max="21" width="11" style="13" bestFit="1" customWidth="1"/>
    <col min="22" max="22" width="12" style="13" bestFit="1" customWidth="1"/>
    <col min="23" max="16384" width="9.140625" style="13"/>
  </cols>
  <sheetData>
    <row r="1" spans="1:21" s="1" customFormat="1" ht="15.95" customHeight="1" x14ac:dyDescent="0.25">
      <c r="K1" s="2"/>
      <c r="L1" s="3"/>
      <c r="M1" s="3"/>
      <c r="N1" s="3"/>
      <c r="O1" s="3"/>
      <c r="P1" s="3"/>
      <c r="Q1" s="3"/>
      <c r="R1" s="3"/>
    </row>
    <row r="2" spans="1:21" s="4" customFormat="1" ht="15.95" customHeight="1" x14ac:dyDescent="0.25">
      <c r="K2" s="5"/>
      <c r="L2" s="6"/>
      <c r="M2" s="6"/>
      <c r="N2" s="6"/>
      <c r="O2" s="6"/>
      <c r="P2" s="6"/>
      <c r="Q2" s="6"/>
      <c r="R2" s="6"/>
    </row>
    <row r="3" spans="1:21" s="4" customFormat="1" ht="15.95" customHeight="1" x14ac:dyDescent="0.25">
      <c r="K3" s="5"/>
      <c r="L3" s="6"/>
      <c r="M3" s="6"/>
      <c r="N3" s="6"/>
      <c r="O3" s="6"/>
      <c r="P3" s="6"/>
      <c r="Q3" s="6"/>
      <c r="R3" s="6"/>
    </row>
    <row r="4" spans="1:21" s="7" customFormat="1" ht="15.95" customHeight="1" x14ac:dyDescent="0.25">
      <c r="K4" s="8"/>
      <c r="L4" s="9"/>
      <c r="M4" s="9"/>
      <c r="N4" s="9"/>
      <c r="O4" s="9"/>
      <c r="P4" s="9"/>
      <c r="Q4" s="9"/>
      <c r="R4" s="9"/>
    </row>
    <row r="5" spans="1:21" s="10" customFormat="1" ht="39.950000000000003" customHeight="1" x14ac:dyDescent="0.25">
      <c r="K5" s="11"/>
      <c r="L5" s="154" t="s">
        <v>131</v>
      </c>
      <c r="M5" s="155" t="s">
        <v>132</v>
      </c>
      <c r="N5" s="155" t="s">
        <v>133</v>
      </c>
      <c r="O5" s="155" t="s">
        <v>134</v>
      </c>
      <c r="P5" s="155" t="s">
        <v>135</v>
      </c>
      <c r="Q5" s="161" t="s">
        <v>136</v>
      </c>
      <c r="R5" s="162" t="s">
        <v>2</v>
      </c>
      <c r="S5" s="163" t="s">
        <v>137</v>
      </c>
      <c r="T5" s="164" t="s">
        <v>138</v>
      </c>
      <c r="U5" s="165" t="s">
        <v>139</v>
      </c>
    </row>
    <row r="6" spans="1:21" x14ac:dyDescent="0.25">
      <c r="L6" s="156"/>
      <c r="M6" s="156"/>
      <c r="N6" s="157"/>
      <c r="O6" s="157"/>
      <c r="P6" s="157"/>
      <c r="Q6" s="166">
        <v>35079.5</v>
      </c>
      <c r="R6" s="167">
        <v>66.082117112205196</v>
      </c>
      <c r="S6" s="168"/>
      <c r="T6" s="169"/>
      <c r="U6" s="169"/>
    </row>
    <row r="7" spans="1:21" x14ac:dyDescent="0.25">
      <c r="A7" s="179" t="s">
        <v>73</v>
      </c>
      <c r="B7" s="179"/>
      <c r="C7" s="179"/>
      <c r="D7" s="179"/>
      <c r="E7" s="179"/>
      <c r="F7" s="179"/>
      <c r="G7" s="179"/>
      <c r="H7" s="179"/>
      <c r="I7" s="179"/>
      <c r="J7" s="179"/>
      <c r="L7" s="156"/>
      <c r="M7" s="156"/>
      <c r="N7" s="157"/>
      <c r="O7" s="157"/>
      <c r="P7" s="157"/>
      <c r="Q7" s="166">
        <v>35109.5</v>
      </c>
      <c r="R7" s="167">
        <v>65.161377576928999</v>
      </c>
      <c r="S7" s="170">
        <f>R7/R6-1</f>
        <v>-1.3933263271708074E-2</v>
      </c>
      <c r="T7" s="169"/>
      <c r="U7" s="169"/>
    </row>
    <row r="8" spans="1:21" x14ac:dyDescent="0.25">
      <c r="A8" s="179" t="s">
        <v>74</v>
      </c>
      <c r="B8" s="179"/>
      <c r="C8" s="179"/>
      <c r="D8" s="179"/>
      <c r="E8" s="179"/>
      <c r="F8" s="179"/>
      <c r="G8" s="179"/>
      <c r="H8" s="179"/>
      <c r="I8" s="179"/>
      <c r="J8" s="179"/>
      <c r="L8" s="156"/>
      <c r="M8" s="156"/>
      <c r="N8" s="157"/>
      <c r="O8" s="157"/>
      <c r="P8" s="157"/>
      <c r="Q8" s="166">
        <v>35139.5</v>
      </c>
      <c r="R8" s="167">
        <v>64.608954180235102</v>
      </c>
      <c r="S8" s="170">
        <f t="shared" ref="S8:S71" si="0">R8/R7-1</f>
        <v>-8.4777734485694811E-3</v>
      </c>
      <c r="T8" s="169"/>
      <c r="U8" s="169"/>
    </row>
    <row r="9" spans="1:21" x14ac:dyDescent="0.25">
      <c r="L9" s="156"/>
      <c r="M9" s="156"/>
      <c r="N9" s="157"/>
      <c r="O9" s="157"/>
      <c r="P9" s="157"/>
      <c r="Q9" s="166">
        <v>35170</v>
      </c>
      <c r="R9" s="167">
        <v>64.380994259176006</v>
      </c>
      <c r="S9" s="170">
        <f t="shared" si="0"/>
        <v>-3.5283022910906903E-3</v>
      </c>
      <c r="T9" s="171">
        <f>R9/R6-1</f>
        <v>-2.574255982357132E-2</v>
      </c>
      <c r="U9" s="169"/>
    </row>
    <row r="10" spans="1:21" x14ac:dyDescent="0.25">
      <c r="L10" s="156"/>
      <c r="M10" s="156"/>
      <c r="N10" s="157"/>
      <c r="O10" s="157"/>
      <c r="P10" s="157"/>
      <c r="Q10" s="166">
        <v>35200.5</v>
      </c>
      <c r="R10" s="167">
        <v>63.867146009536903</v>
      </c>
      <c r="S10" s="170">
        <f t="shared" si="0"/>
        <v>-7.9813655497541491E-3</v>
      </c>
      <c r="T10" s="171">
        <f t="shared" ref="T10:T73" si="1">R10/R7-1</f>
        <v>-1.9861943002419391E-2</v>
      </c>
      <c r="U10" s="169"/>
    </row>
    <row r="11" spans="1:21" x14ac:dyDescent="0.25">
      <c r="L11" s="156"/>
      <c r="M11" s="156"/>
      <c r="N11" s="157"/>
      <c r="O11" s="157"/>
      <c r="P11" s="157"/>
      <c r="Q11" s="166">
        <v>35231</v>
      </c>
      <c r="R11" s="167">
        <v>64.169444022598697</v>
      </c>
      <c r="S11" s="170">
        <f t="shared" si="0"/>
        <v>4.7332319032489245E-3</v>
      </c>
      <c r="T11" s="171">
        <f t="shared" si="1"/>
        <v>-6.8026199032774626E-3</v>
      </c>
      <c r="U11" s="169"/>
    </row>
    <row r="12" spans="1:21" x14ac:dyDescent="0.25">
      <c r="L12" s="156"/>
      <c r="M12" s="156"/>
      <c r="N12" s="157"/>
      <c r="O12" s="157"/>
      <c r="P12" s="157"/>
      <c r="Q12" s="166">
        <v>35261.5</v>
      </c>
      <c r="R12" s="167">
        <v>64.643370626718806</v>
      </c>
      <c r="S12" s="170">
        <f t="shared" si="0"/>
        <v>7.3855494829160317E-3</v>
      </c>
      <c r="T12" s="171">
        <f t="shared" si="1"/>
        <v>4.0753699218525341E-3</v>
      </c>
      <c r="U12" s="169"/>
    </row>
    <row r="13" spans="1:21" x14ac:dyDescent="0.25">
      <c r="L13" s="156"/>
      <c r="M13" s="156"/>
      <c r="N13" s="157"/>
      <c r="O13" s="157"/>
      <c r="P13" s="157"/>
      <c r="Q13" s="166">
        <v>35292.5</v>
      </c>
      <c r="R13" s="167">
        <v>65.027629063312602</v>
      </c>
      <c r="S13" s="170">
        <f t="shared" si="0"/>
        <v>5.9442821880790753E-3</v>
      </c>
      <c r="T13" s="171">
        <f t="shared" si="1"/>
        <v>1.8170266346368535E-2</v>
      </c>
      <c r="U13" s="169"/>
    </row>
    <row r="14" spans="1:21" x14ac:dyDescent="0.25">
      <c r="L14" s="156"/>
      <c r="M14" s="156"/>
      <c r="N14" s="157"/>
      <c r="O14" s="157"/>
      <c r="P14" s="157"/>
      <c r="Q14" s="166">
        <v>35323</v>
      </c>
      <c r="R14" s="167">
        <v>64.946794664906605</v>
      </c>
      <c r="S14" s="170">
        <f t="shared" si="0"/>
        <v>-1.243077743574128E-3</v>
      </c>
      <c r="T14" s="171">
        <f t="shared" si="1"/>
        <v>1.2114031127247182E-2</v>
      </c>
      <c r="U14" s="169"/>
    </row>
    <row r="15" spans="1:21" x14ac:dyDescent="0.25">
      <c r="L15" s="156"/>
      <c r="M15" s="156"/>
      <c r="N15" s="157"/>
      <c r="O15" s="157"/>
      <c r="P15" s="157"/>
      <c r="Q15" s="166">
        <v>35353.5</v>
      </c>
      <c r="R15" s="167">
        <v>64.556590225320505</v>
      </c>
      <c r="S15" s="170">
        <f t="shared" si="0"/>
        <v>-6.0080630860901429E-3</v>
      </c>
      <c r="T15" s="171">
        <f t="shared" si="1"/>
        <v>-1.3424485845487943E-3</v>
      </c>
      <c r="U15" s="169"/>
    </row>
    <row r="16" spans="1:21" x14ac:dyDescent="0.25">
      <c r="L16" s="156"/>
      <c r="M16" s="156"/>
      <c r="N16" s="157"/>
      <c r="O16" s="157"/>
      <c r="P16" s="157"/>
      <c r="Q16" s="166">
        <v>35384</v>
      </c>
      <c r="R16" s="167">
        <v>65.413506765239504</v>
      </c>
      <c r="S16" s="170">
        <f t="shared" si="0"/>
        <v>1.3273881673863563E-2</v>
      </c>
      <c r="T16" s="171">
        <f t="shared" si="1"/>
        <v>5.9340576841759862E-3</v>
      </c>
      <c r="U16" s="169"/>
    </row>
    <row r="17" spans="12:21" x14ac:dyDescent="0.25">
      <c r="L17" s="156"/>
      <c r="M17" s="156"/>
      <c r="N17" s="157"/>
      <c r="O17" s="157"/>
      <c r="P17" s="157"/>
      <c r="Q17" s="166">
        <v>35414.5</v>
      </c>
      <c r="R17" s="167">
        <v>67.327660573581099</v>
      </c>
      <c r="S17" s="170">
        <f t="shared" si="0"/>
        <v>2.9262363432237981E-2</v>
      </c>
      <c r="T17" s="171">
        <f t="shared" si="1"/>
        <v>3.6658713042861946E-2</v>
      </c>
      <c r="U17" s="169"/>
    </row>
    <row r="18" spans="12:21" x14ac:dyDescent="0.25">
      <c r="L18" s="156"/>
      <c r="M18" s="156"/>
      <c r="N18" s="157"/>
      <c r="O18" s="157"/>
      <c r="P18" s="157"/>
      <c r="Q18" s="166">
        <v>35445.5</v>
      </c>
      <c r="R18" s="167">
        <v>69.677188624612299</v>
      </c>
      <c r="S18" s="170">
        <f t="shared" si="0"/>
        <v>3.4896920983366719E-2</v>
      </c>
      <c r="T18" s="171">
        <f t="shared" si="1"/>
        <v>7.931953006531911E-2</v>
      </c>
      <c r="U18" s="171">
        <f>R18/R6-1</f>
        <v>5.4403092236025019E-2</v>
      </c>
    </row>
    <row r="19" spans="12:21" x14ac:dyDescent="0.25">
      <c r="L19" s="156"/>
      <c r="M19" s="156"/>
      <c r="N19" s="157"/>
      <c r="O19" s="157"/>
      <c r="P19" s="157"/>
      <c r="Q19" s="166">
        <v>35475</v>
      </c>
      <c r="R19" s="167">
        <v>70.936404568758505</v>
      </c>
      <c r="S19" s="170">
        <f t="shared" si="0"/>
        <v>1.8072140524071134E-2</v>
      </c>
      <c r="T19" s="171">
        <f t="shared" si="1"/>
        <v>8.4430541590438724E-2</v>
      </c>
      <c r="U19" s="171">
        <f t="shared" ref="U19:U82" si="2">R19/R7-1</f>
        <v>8.8626533179283262E-2</v>
      </c>
    </row>
    <row r="20" spans="12:21" x14ac:dyDescent="0.25">
      <c r="L20" s="156"/>
      <c r="M20" s="156"/>
      <c r="N20" s="157"/>
      <c r="O20" s="157"/>
      <c r="P20" s="157"/>
      <c r="Q20" s="166">
        <v>35504.5</v>
      </c>
      <c r="R20" s="167">
        <v>70.9926431359725</v>
      </c>
      <c r="S20" s="170">
        <f t="shared" si="0"/>
        <v>7.9280261744152369E-4</v>
      </c>
      <c r="T20" s="171">
        <f t="shared" si="1"/>
        <v>5.4435020185886529E-2</v>
      </c>
      <c r="U20" s="171">
        <f t="shared" si="2"/>
        <v>9.8805019160800311E-2</v>
      </c>
    </row>
    <row r="21" spans="12:21" x14ac:dyDescent="0.25">
      <c r="L21" s="156"/>
      <c r="M21" s="156"/>
      <c r="N21" s="157"/>
      <c r="O21" s="157"/>
      <c r="P21" s="157"/>
      <c r="Q21" s="166">
        <v>35535</v>
      </c>
      <c r="R21" s="167">
        <v>70.771916598292293</v>
      </c>
      <c r="S21" s="170">
        <f t="shared" si="0"/>
        <v>-3.1091466373135423E-3</v>
      </c>
      <c r="T21" s="171">
        <f t="shared" si="1"/>
        <v>1.5711425723243133E-2</v>
      </c>
      <c r="U21" s="171">
        <f t="shared" si="2"/>
        <v>9.9267220282255986E-2</v>
      </c>
    </row>
    <row r="22" spans="12:21" x14ac:dyDescent="0.25">
      <c r="L22" s="156"/>
      <c r="M22" s="156"/>
      <c r="N22" s="157"/>
      <c r="O22" s="157"/>
      <c r="P22" s="157"/>
      <c r="Q22" s="166">
        <v>35565.5</v>
      </c>
      <c r="R22" s="167">
        <v>71.226896218797407</v>
      </c>
      <c r="S22" s="170">
        <f t="shared" si="0"/>
        <v>6.4288158689782549E-3</v>
      </c>
      <c r="T22" s="171">
        <f t="shared" si="1"/>
        <v>4.0950997136783851E-3</v>
      </c>
      <c r="U22" s="171">
        <f t="shared" si="2"/>
        <v>0.11523530749536737</v>
      </c>
    </row>
    <row r="23" spans="12:21" x14ac:dyDescent="0.25">
      <c r="L23" s="156"/>
      <c r="M23" s="156"/>
      <c r="N23" s="157"/>
      <c r="O23" s="157"/>
      <c r="P23" s="157"/>
      <c r="Q23" s="166">
        <v>35596</v>
      </c>
      <c r="R23" s="167">
        <v>72.017197582178497</v>
      </c>
      <c r="S23" s="170">
        <f t="shared" si="0"/>
        <v>1.1095546841651149E-2</v>
      </c>
      <c r="T23" s="171">
        <f t="shared" si="1"/>
        <v>1.4431839708287209E-2</v>
      </c>
      <c r="U23" s="171">
        <f t="shared" si="2"/>
        <v>0.12229735942259423</v>
      </c>
    </row>
    <row r="24" spans="12:21" x14ac:dyDescent="0.25">
      <c r="L24" s="156"/>
      <c r="M24" s="156"/>
      <c r="N24" s="157"/>
      <c r="O24" s="157"/>
      <c r="P24" s="157"/>
      <c r="Q24" s="166">
        <v>35626.5</v>
      </c>
      <c r="R24" s="167">
        <v>73.107016194178499</v>
      </c>
      <c r="S24" s="170">
        <f t="shared" si="0"/>
        <v>1.5132755072236881E-2</v>
      </c>
      <c r="T24" s="171">
        <f t="shared" si="1"/>
        <v>3.2994720337170547E-2</v>
      </c>
      <c r="U24" s="171">
        <f t="shared" si="2"/>
        <v>0.13092828368020526</v>
      </c>
    </row>
    <row r="25" spans="12:21" x14ac:dyDescent="0.25">
      <c r="L25" s="156"/>
      <c r="M25" s="156"/>
      <c r="N25" s="157"/>
      <c r="O25" s="157"/>
      <c r="P25" s="157"/>
      <c r="Q25" s="166">
        <v>35657.5</v>
      </c>
      <c r="R25" s="167">
        <v>73.376458028700497</v>
      </c>
      <c r="S25" s="170">
        <f t="shared" si="0"/>
        <v>3.6855810638796171E-3</v>
      </c>
      <c r="T25" s="171">
        <f t="shared" si="1"/>
        <v>3.01790745352708E-2</v>
      </c>
      <c r="U25" s="171">
        <f t="shared" si="2"/>
        <v>0.12838894921509825</v>
      </c>
    </row>
    <row r="26" spans="12:21" x14ac:dyDescent="0.25">
      <c r="L26" s="156"/>
      <c r="M26" s="156"/>
      <c r="N26" s="157"/>
      <c r="O26" s="157"/>
      <c r="P26" s="157"/>
      <c r="Q26" s="166">
        <v>35688</v>
      </c>
      <c r="R26" s="167">
        <v>74.859621466421999</v>
      </c>
      <c r="S26" s="170">
        <f t="shared" si="0"/>
        <v>2.0213069389931171E-2</v>
      </c>
      <c r="T26" s="171">
        <f t="shared" si="1"/>
        <v>3.9468682199137461E-2</v>
      </c>
      <c r="U26" s="171">
        <f t="shared" si="2"/>
        <v>0.1526299619967495</v>
      </c>
    </row>
    <row r="27" spans="12:21" x14ac:dyDescent="0.25">
      <c r="L27" s="156"/>
      <c r="M27" s="156"/>
      <c r="N27" s="157"/>
      <c r="O27" s="157"/>
      <c r="P27" s="157"/>
      <c r="Q27" s="166">
        <v>35718.5</v>
      </c>
      <c r="R27" s="167">
        <v>75.739089355478498</v>
      </c>
      <c r="S27" s="170">
        <f t="shared" si="0"/>
        <v>1.1748227840705505E-2</v>
      </c>
      <c r="T27" s="171">
        <f t="shared" si="1"/>
        <v>3.6003017197542064E-2</v>
      </c>
      <c r="U27" s="171">
        <f t="shared" si="2"/>
        <v>0.17322010179174496</v>
      </c>
    </row>
    <row r="28" spans="12:21" x14ac:dyDescent="0.25">
      <c r="L28" s="156"/>
      <c r="M28" s="156"/>
      <c r="N28" s="157"/>
      <c r="O28" s="157"/>
      <c r="P28" s="157"/>
      <c r="Q28" s="166">
        <v>35749</v>
      </c>
      <c r="R28" s="167">
        <v>78.612072955617293</v>
      </c>
      <c r="S28" s="170">
        <f t="shared" si="0"/>
        <v>3.7932639863869522E-2</v>
      </c>
      <c r="T28" s="171">
        <f t="shared" si="1"/>
        <v>7.1352788994924365E-2</v>
      </c>
      <c r="U28" s="171">
        <f t="shared" si="2"/>
        <v>0.20177126778641785</v>
      </c>
    </row>
    <row r="29" spans="12:21" x14ac:dyDescent="0.25">
      <c r="L29" s="156"/>
      <c r="M29" s="156"/>
      <c r="N29" s="157"/>
      <c r="O29" s="157"/>
      <c r="P29" s="157"/>
      <c r="Q29" s="166">
        <v>35779.5</v>
      </c>
      <c r="R29" s="167">
        <v>80.3370415924892</v>
      </c>
      <c r="S29" s="170">
        <f t="shared" si="0"/>
        <v>2.194279545135247E-2</v>
      </c>
      <c r="T29" s="171">
        <f t="shared" si="1"/>
        <v>7.3169220185331563E-2</v>
      </c>
      <c r="U29" s="171">
        <f t="shared" si="2"/>
        <v>0.1932249079810282</v>
      </c>
    </row>
    <row r="30" spans="12:21" x14ac:dyDescent="0.25">
      <c r="L30" s="158">
        <v>35826</v>
      </c>
      <c r="M30" s="157">
        <v>78.342135766735595</v>
      </c>
      <c r="N30" s="157"/>
      <c r="O30" s="157"/>
      <c r="P30" s="157"/>
      <c r="Q30" s="166">
        <v>35810.5</v>
      </c>
      <c r="R30" s="167">
        <v>83.628825672135704</v>
      </c>
      <c r="S30" s="170">
        <f t="shared" si="0"/>
        <v>4.0974673878882983E-2</v>
      </c>
      <c r="T30" s="171">
        <f t="shared" si="1"/>
        <v>0.10416993898127069</v>
      </c>
      <c r="U30" s="171">
        <f t="shared" si="2"/>
        <v>0.20023249104794139</v>
      </c>
    </row>
    <row r="31" spans="12:21" x14ac:dyDescent="0.25">
      <c r="L31" s="158">
        <v>35854</v>
      </c>
      <c r="M31" s="157">
        <v>77.967351112579706</v>
      </c>
      <c r="N31" s="159">
        <f>M31/M30-1</f>
        <v>-4.7839473673759736E-3</v>
      </c>
      <c r="O31" s="157"/>
      <c r="P31" s="157"/>
      <c r="Q31" s="166">
        <v>35840</v>
      </c>
      <c r="R31" s="167">
        <v>83.0340387308229</v>
      </c>
      <c r="S31" s="170">
        <f t="shared" si="0"/>
        <v>-7.1122240032958084E-3</v>
      </c>
      <c r="T31" s="171">
        <f t="shared" si="1"/>
        <v>5.6250466486262862E-2</v>
      </c>
      <c r="U31" s="171">
        <f t="shared" si="2"/>
        <v>0.17054196974894853</v>
      </c>
    </row>
    <row r="32" spans="12:21" x14ac:dyDescent="0.25">
      <c r="L32" s="158">
        <v>35885</v>
      </c>
      <c r="M32" s="157">
        <v>77.716228293391794</v>
      </c>
      <c r="N32" s="159">
        <f t="shared" ref="N32:N95" si="3">M32/M31-1</f>
        <v>-3.2208715007555622E-3</v>
      </c>
      <c r="O32" s="157"/>
      <c r="P32" s="157"/>
      <c r="Q32" s="166">
        <v>35869.5</v>
      </c>
      <c r="R32" s="167">
        <v>82.050067665499597</v>
      </c>
      <c r="S32" s="170">
        <f t="shared" si="0"/>
        <v>-1.1850213242223573E-2</v>
      </c>
      <c r="T32" s="171">
        <f t="shared" si="1"/>
        <v>2.1322991724038731E-2</v>
      </c>
      <c r="U32" s="171">
        <f t="shared" si="2"/>
        <v>0.15575451259574558</v>
      </c>
    </row>
    <row r="33" spans="12:21" x14ac:dyDescent="0.25">
      <c r="L33" s="158">
        <v>35915</v>
      </c>
      <c r="M33" s="157">
        <v>78.497707558241999</v>
      </c>
      <c r="N33" s="159">
        <f t="shared" si="3"/>
        <v>1.0055548011156601E-2</v>
      </c>
      <c r="O33" s="159">
        <f>M33/M30-1</f>
        <v>1.9857997230203761E-3</v>
      </c>
      <c r="P33" s="157"/>
      <c r="Q33" s="166">
        <v>35900</v>
      </c>
      <c r="R33" s="167">
        <v>80.490857701517498</v>
      </c>
      <c r="S33" s="170">
        <f t="shared" si="0"/>
        <v>-1.9003152688900404E-2</v>
      </c>
      <c r="T33" s="171">
        <f t="shared" si="1"/>
        <v>-3.7522564084787158E-2</v>
      </c>
      <c r="U33" s="171">
        <f t="shared" si="2"/>
        <v>0.13732765156539117</v>
      </c>
    </row>
    <row r="34" spans="12:21" x14ac:dyDescent="0.25">
      <c r="L34" s="158">
        <v>35946</v>
      </c>
      <c r="M34" s="157">
        <v>79.625287401390196</v>
      </c>
      <c r="N34" s="159">
        <f t="shared" si="3"/>
        <v>1.4364493922470079E-2</v>
      </c>
      <c r="O34" s="159">
        <f t="shared" ref="O34:O97" si="4">M34/M31-1</f>
        <v>2.1264494242167364E-2</v>
      </c>
      <c r="P34" s="157"/>
      <c r="Q34" s="166">
        <v>35930.5</v>
      </c>
      <c r="R34" s="167">
        <v>81.618858147148003</v>
      </c>
      <c r="S34" s="170">
        <f t="shared" si="0"/>
        <v>1.4014019453158832E-2</v>
      </c>
      <c r="T34" s="171">
        <f t="shared" si="1"/>
        <v>-1.7043378899857964E-2</v>
      </c>
      <c r="U34" s="171">
        <f t="shared" si="2"/>
        <v>0.14589940710638549</v>
      </c>
    </row>
    <row r="35" spans="12:21" x14ac:dyDescent="0.25">
      <c r="L35" s="158">
        <v>35976</v>
      </c>
      <c r="M35" s="157">
        <v>80.840642631153997</v>
      </c>
      <c r="N35" s="159">
        <f t="shared" si="3"/>
        <v>1.5263432879522476E-2</v>
      </c>
      <c r="O35" s="159">
        <f t="shared" si="4"/>
        <v>4.0202856036283929E-2</v>
      </c>
      <c r="P35" s="157"/>
      <c r="Q35" s="166">
        <v>35961</v>
      </c>
      <c r="R35" s="167">
        <v>83.596690657251003</v>
      </c>
      <c r="S35" s="170">
        <f t="shared" si="0"/>
        <v>2.4232543250448657E-2</v>
      </c>
      <c r="T35" s="171">
        <f t="shared" si="1"/>
        <v>1.8849746694379999E-2</v>
      </c>
      <c r="U35" s="171">
        <f t="shared" si="2"/>
        <v>0.16078788766890306</v>
      </c>
    </row>
    <row r="36" spans="12:21" x14ac:dyDescent="0.25">
      <c r="L36" s="158">
        <v>36007</v>
      </c>
      <c r="M36" s="157">
        <v>80.666035280571407</v>
      </c>
      <c r="N36" s="159">
        <f t="shared" si="3"/>
        <v>-2.1598956279857973E-3</v>
      </c>
      <c r="O36" s="159">
        <f t="shared" si="4"/>
        <v>2.7622815872942574E-2</v>
      </c>
      <c r="P36" s="157"/>
      <c r="Q36" s="166">
        <v>35991.5</v>
      </c>
      <c r="R36" s="167">
        <v>84.311445420497705</v>
      </c>
      <c r="S36" s="170">
        <f t="shared" si="0"/>
        <v>8.5500365819171087E-3</v>
      </c>
      <c r="T36" s="171">
        <f t="shared" si="1"/>
        <v>4.7466107680800285E-2</v>
      </c>
      <c r="U36" s="171">
        <f t="shared" si="2"/>
        <v>0.15326065553762014</v>
      </c>
    </row>
    <row r="37" spans="12:21" x14ac:dyDescent="0.25">
      <c r="L37" s="158">
        <v>36038</v>
      </c>
      <c r="M37" s="157">
        <v>79.928342167388493</v>
      </c>
      <c r="N37" s="159">
        <f t="shared" si="3"/>
        <v>-9.1450275275967163E-3</v>
      </c>
      <c r="O37" s="159">
        <f t="shared" si="4"/>
        <v>3.8060115811024975E-3</v>
      </c>
      <c r="P37" s="157"/>
      <c r="Q37" s="166">
        <v>36022.5</v>
      </c>
      <c r="R37" s="167">
        <v>85.199968478755096</v>
      </c>
      <c r="S37" s="170">
        <f t="shared" si="0"/>
        <v>1.0538581729039764E-2</v>
      </c>
      <c r="T37" s="171">
        <f t="shared" si="1"/>
        <v>4.3876016069115176E-2</v>
      </c>
      <c r="U37" s="171">
        <f t="shared" si="2"/>
        <v>0.16113493029916959</v>
      </c>
    </row>
    <row r="38" spans="12:21" x14ac:dyDescent="0.25">
      <c r="L38" s="158">
        <v>36068</v>
      </c>
      <c r="M38" s="157">
        <v>79.529098815865297</v>
      </c>
      <c r="N38" s="159">
        <f t="shared" si="3"/>
        <v>-4.9950160443349434E-3</v>
      </c>
      <c r="O38" s="159">
        <f t="shared" si="4"/>
        <v>-1.6223817285480946E-2</v>
      </c>
      <c r="P38" s="157"/>
      <c r="Q38" s="166">
        <v>36053</v>
      </c>
      <c r="R38" s="167">
        <v>85.6755720347482</v>
      </c>
      <c r="S38" s="170">
        <f t="shared" si="0"/>
        <v>5.5822034266561626E-3</v>
      </c>
      <c r="T38" s="171">
        <f t="shared" si="1"/>
        <v>2.4867986533350539E-2</v>
      </c>
      <c r="U38" s="171">
        <f t="shared" si="2"/>
        <v>0.14448310526359864</v>
      </c>
    </row>
    <row r="39" spans="12:21" x14ac:dyDescent="0.25">
      <c r="L39" s="158">
        <v>36099</v>
      </c>
      <c r="M39" s="157">
        <v>80.461847514332405</v>
      </c>
      <c r="N39" s="159">
        <f t="shared" si="3"/>
        <v>1.1728395170511163E-2</v>
      </c>
      <c r="O39" s="159">
        <f t="shared" si="4"/>
        <v>-2.5312731130121557E-3</v>
      </c>
      <c r="P39" s="157"/>
      <c r="Q39" s="166">
        <v>36083.5</v>
      </c>
      <c r="R39" s="167">
        <v>86.902197579139695</v>
      </c>
      <c r="S39" s="170">
        <f t="shared" si="0"/>
        <v>1.4317097805824908E-2</v>
      </c>
      <c r="T39" s="171">
        <f t="shared" si="1"/>
        <v>3.072835657983064E-2</v>
      </c>
      <c r="U39" s="171">
        <f t="shared" si="2"/>
        <v>0.14738899448959009</v>
      </c>
    </row>
    <row r="40" spans="12:21" x14ac:dyDescent="0.25">
      <c r="L40" s="158">
        <v>36129</v>
      </c>
      <c r="M40" s="157">
        <v>82.356383812175807</v>
      </c>
      <c r="N40" s="159">
        <f t="shared" si="3"/>
        <v>2.3545771770974167E-2</v>
      </c>
      <c r="O40" s="159">
        <f t="shared" si="4"/>
        <v>3.0377730589012275E-2</v>
      </c>
      <c r="P40" s="157"/>
      <c r="Q40" s="166">
        <v>36114</v>
      </c>
      <c r="R40" s="167">
        <v>87.228771668354995</v>
      </c>
      <c r="S40" s="170">
        <f t="shared" si="0"/>
        <v>3.7579497217881119E-3</v>
      </c>
      <c r="T40" s="171">
        <f t="shared" si="1"/>
        <v>2.3812252819152002E-2</v>
      </c>
      <c r="U40" s="171">
        <f t="shared" si="2"/>
        <v>0.10961037393839623</v>
      </c>
    </row>
    <row r="41" spans="12:21" x14ac:dyDescent="0.25">
      <c r="L41" s="158">
        <v>36160</v>
      </c>
      <c r="M41" s="157">
        <v>83.789940740636197</v>
      </c>
      <c r="N41" s="159">
        <f t="shared" si="3"/>
        <v>1.7406749326558613E-2</v>
      </c>
      <c r="O41" s="159">
        <f t="shared" si="4"/>
        <v>5.3575885911093746E-2</v>
      </c>
      <c r="P41" s="157"/>
      <c r="Q41" s="166">
        <v>36144.5</v>
      </c>
      <c r="R41" s="167">
        <v>87.149048931641602</v>
      </c>
      <c r="S41" s="170">
        <f t="shared" si="0"/>
        <v>-9.1395000971128404E-4</v>
      </c>
      <c r="T41" s="171">
        <f t="shared" si="1"/>
        <v>1.7198331588562876E-2</v>
      </c>
      <c r="U41" s="171">
        <f t="shared" si="2"/>
        <v>8.4792857741842198E-2</v>
      </c>
    </row>
    <row r="42" spans="12:21" x14ac:dyDescent="0.25">
      <c r="L42" s="158">
        <v>36191</v>
      </c>
      <c r="M42" s="157">
        <v>84.165512353485596</v>
      </c>
      <c r="N42" s="159">
        <f t="shared" si="3"/>
        <v>4.4822995401314625E-3</v>
      </c>
      <c r="O42" s="159">
        <f t="shared" si="4"/>
        <v>4.603007454549779E-2</v>
      </c>
      <c r="P42" s="159">
        <f>M42/M30-1</f>
        <v>7.4332624835365291E-2</v>
      </c>
      <c r="Q42" s="166">
        <v>36175.5</v>
      </c>
      <c r="R42" s="167">
        <v>86.985085020168995</v>
      </c>
      <c r="S42" s="170">
        <f t="shared" si="0"/>
        <v>-1.8814194013891949E-3</v>
      </c>
      <c r="T42" s="171">
        <f t="shared" si="1"/>
        <v>9.5380143814915996E-4</v>
      </c>
      <c r="U42" s="171">
        <f t="shared" si="2"/>
        <v>4.0132804939667643E-2</v>
      </c>
    </row>
    <row r="43" spans="12:21" x14ac:dyDescent="0.25">
      <c r="L43" s="158">
        <v>36219</v>
      </c>
      <c r="M43" s="157">
        <v>83.719020077303</v>
      </c>
      <c r="N43" s="159">
        <f t="shared" si="3"/>
        <v>-5.3049314819991755E-3</v>
      </c>
      <c r="O43" s="159">
        <f t="shared" si="4"/>
        <v>1.6545605841981281E-2</v>
      </c>
      <c r="P43" s="159">
        <f t="shared" ref="P43:P106" si="5">M43/M31-1</f>
        <v>7.3770224108528071E-2</v>
      </c>
      <c r="Q43" s="166">
        <v>36205</v>
      </c>
      <c r="R43" s="167">
        <v>85.855725536696397</v>
      </c>
      <c r="S43" s="170">
        <f t="shared" si="0"/>
        <v>-1.2983369312230209E-2</v>
      </c>
      <c r="T43" s="171">
        <f t="shared" si="1"/>
        <v>-1.5740748211827804E-2</v>
      </c>
      <c r="U43" s="171">
        <f t="shared" si="2"/>
        <v>3.3982290263162351E-2</v>
      </c>
    </row>
    <row r="44" spans="12:21" x14ac:dyDescent="0.25">
      <c r="L44" s="158">
        <v>36250</v>
      </c>
      <c r="M44" s="157">
        <v>83.872808571722999</v>
      </c>
      <c r="N44" s="159">
        <f t="shared" si="3"/>
        <v>1.836960039403257E-3</v>
      </c>
      <c r="O44" s="159">
        <f t="shared" si="4"/>
        <v>9.8899498381688211E-4</v>
      </c>
      <c r="P44" s="159">
        <f t="shared" si="5"/>
        <v>7.9218721926250568E-2</v>
      </c>
      <c r="Q44" s="166">
        <v>36234.5</v>
      </c>
      <c r="R44" s="167">
        <v>84.522755865219295</v>
      </c>
      <c r="S44" s="170">
        <f t="shared" si="0"/>
        <v>-1.5525693401861274E-2</v>
      </c>
      <c r="T44" s="171">
        <f t="shared" si="1"/>
        <v>-3.0135648049152364E-2</v>
      </c>
      <c r="U44" s="171">
        <f t="shared" si="2"/>
        <v>3.0136333461665332E-2</v>
      </c>
    </row>
    <row r="45" spans="12:21" x14ac:dyDescent="0.25">
      <c r="L45" s="158">
        <v>36280</v>
      </c>
      <c r="M45" s="157">
        <v>84.879593526771004</v>
      </c>
      <c r="N45" s="159">
        <f t="shared" si="3"/>
        <v>1.2003711002321671E-2</v>
      </c>
      <c r="O45" s="159">
        <f t="shared" si="4"/>
        <v>8.4842491100909356E-3</v>
      </c>
      <c r="P45" s="159">
        <f t="shared" si="5"/>
        <v>8.1300284645814846E-2</v>
      </c>
      <c r="Q45" s="166">
        <v>36265</v>
      </c>
      <c r="R45" s="167">
        <v>83.4108473804759</v>
      </c>
      <c r="S45" s="170">
        <f t="shared" si="0"/>
        <v>-1.315513761189302E-2</v>
      </c>
      <c r="T45" s="171">
        <f t="shared" si="1"/>
        <v>-4.1090235629066107E-2</v>
      </c>
      <c r="U45" s="171">
        <f t="shared" si="2"/>
        <v>3.6277283685888007E-2</v>
      </c>
    </row>
    <row r="46" spans="12:21" x14ac:dyDescent="0.25">
      <c r="L46" s="158">
        <v>36311</v>
      </c>
      <c r="M46" s="157">
        <v>86.466870521197805</v>
      </c>
      <c r="N46" s="159">
        <f t="shared" si="3"/>
        <v>1.8700336894593717E-2</v>
      </c>
      <c r="O46" s="159">
        <f t="shared" si="4"/>
        <v>3.282229583382068E-2</v>
      </c>
      <c r="P46" s="159">
        <f t="shared" si="5"/>
        <v>8.5922240824315876E-2</v>
      </c>
      <c r="Q46" s="166">
        <v>36295.5</v>
      </c>
      <c r="R46" s="167">
        <v>83.359737632733399</v>
      </c>
      <c r="S46" s="170">
        <f t="shared" si="0"/>
        <v>-6.1274701489799632E-4</v>
      </c>
      <c r="T46" s="171">
        <f t="shared" si="1"/>
        <v>-2.9071886450906081E-2</v>
      </c>
      <c r="U46" s="171">
        <f t="shared" si="2"/>
        <v>2.1329378100914065E-2</v>
      </c>
    </row>
    <row r="47" spans="12:21" x14ac:dyDescent="0.25">
      <c r="L47" s="158">
        <v>36341</v>
      </c>
      <c r="M47" s="157">
        <v>87.748278063818901</v>
      </c>
      <c r="N47" s="159">
        <f t="shared" si="3"/>
        <v>1.4819635947237675E-2</v>
      </c>
      <c r="O47" s="159">
        <f t="shared" si="4"/>
        <v>4.6206506710477324E-2</v>
      </c>
      <c r="P47" s="159">
        <f t="shared" si="5"/>
        <v>8.5447557167276589E-2</v>
      </c>
      <c r="Q47" s="166">
        <v>36326</v>
      </c>
      <c r="R47" s="167">
        <v>84.508274580601196</v>
      </c>
      <c r="S47" s="170">
        <f t="shared" si="0"/>
        <v>1.3778077768526797E-2</v>
      </c>
      <c r="T47" s="171">
        <f t="shared" si="1"/>
        <v>-1.7133001012403781E-4</v>
      </c>
      <c r="U47" s="171">
        <f t="shared" si="2"/>
        <v>1.0904545576902347E-2</v>
      </c>
    </row>
    <row r="48" spans="12:21" x14ac:dyDescent="0.25">
      <c r="L48" s="158">
        <v>36372</v>
      </c>
      <c r="M48" s="157">
        <v>88.417936881649197</v>
      </c>
      <c r="N48" s="159">
        <f t="shared" si="3"/>
        <v>7.6315892756693149E-3</v>
      </c>
      <c r="O48" s="159">
        <f t="shared" si="4"/>
        <v>4.1686619926639912E-2</v>
      </c>
      <c r="P48" s="159">
        <f t="shared" si="5"/>
        <v>9.6098705906584314E-2</v>
      </c>
      <c r="Q48" s="166">
        <v>36356.5</v>
      </c>
      <c r="R48" s="167">
        <v>85.960559116705397</v>
      </c>
      <c r="S48" s="170">
        <f t="shared" si="0"/>
        <v>1.7185116407968604E-2</v>
      </c>
      <c r="T48" s="171">
        <f t="shared" si="1"/>
        <v>3.0568107342191064E-2</v>
      </c>
      <c r="U48" s="171">
        <f t="shared" si="2"/>
        <v>1.9559784415779546E-2</v>
      </c>
    </row>
    <row r="49" spans="12:21" x14ac:dyDescent="0.25">
      <c r="L49" s="158">
        <v>36403</v>
      </c>
      <c r="M49" s="157">
        <v>88.584176528999194</v>
      </c>
      <c r="N49" s="159">
        <f t="shared" si="3"/>
        <v>1.8801575021198946E-3</v>
      </c>
      <c r="O49" s="159">
        <f t="shared" si="4"/>
        <v>2.4486904580203639E-2</v>
      </c>
      <c r="P49" s="159">
        <f t="shared" si="5"/>
        <v>0.10829493177130312</v>
      </c>
      <c r="Q49" s="166">
        <v>36387.5</v>
      </c>
      <c r="R49" s="167">
        <v>88.380293303856206</v>
      </c>
      <c r="S49" s="170">
        <f t="shared" si="0"/>
        <v>2.81493537503128E-2</v>
      </c>
      <c r="T49" s="171">
        <f t="shared" si="1"/>
        <v>6.0227584847284188E-2</v>
      </c>
      <c r="U49" s="171">
        <f t="shared" si="2"/>
        <v>3.7327769973226399E-2</v>
      </c>
    </row>
    <row r="50" spans="12:21" x14ac:dyDescent="0.25">
      <c r="L50" s="158">
        <v>36433</v>
      </c>
      <c r="M50" s="157">
        <v>88.926636535854797</v>
      </c>
      <c r="N50" s="159">
        <f t="shared" si="3"/>
        <v>3.8659275310133356E-3</v>
      </c>
      <c r="O50" s="159">
        <f t="shared" si="4"/>
        <v>1.3428850092977118E-2</v>
      </c>
      <c r="P50" s="159">
        <f t="shared" si="5"/>
        <v>0.11816477063002728</v>
      </c>
      <c r="Q50" s="166">
        <v>36418</v>
      </c>
      <c r="R50" s="167">
        <v>90.066083507713898</v>
      </c>
      <c r="S50" s="170">
        <f t="shared" si="0"/>
        <v>1.9074277090955771E-2</v>
      </c>
      <c r="T50" s="171">
        <f t="shared" si="1"/>
        <v>6.5766446595852068E-2</v>
      </c>
      <c r="U50" s="171">
        <f t="shared" si="2"/>
        <v>5.1245779499260236E-2</v>
      </c>
    </row>
    <row r="51" spans="12:21" x14ac:dyDescent="0.25">
      <c r="L51" s="158">
        <v>36464</v>
      </c>
      <c r="M51" s="157">
        <v>89.404631584232206</v>
      </c>
      <c r="N51" s="159">
        <f t="shared" si="3"/>
        <v>5.3751616725623563E-3</v>
      </c>
      <c r="O51" s="159">
        <f t="shared" si="4"/>
        <v>1.1159440464028725E-2</v>
      </c>
      <c r="P51" s="159">
        <f t="shared" si="5"/>
        <v>0.11114316096590815</v>
      </c>
      <c r="Q51" s="166">
        <v>36448.5</v>
      </c>
      <c r="R51" s="167">
        <v>91.411378800132198</v>
      </c>
      <c r="S51" s="170">
        <f t="shared" si="0"/>
        <v>1.4936757989516325E-2</v>
      </c>
      <c r="T51" s="171">
        <f t="shared" si="1"/>
        <v>6.3410705321570005E-2</v>
      </c>
      <c r="U51" s="171">
        <f t="shared" si="2"/>
        <v>5.1887999919519867E-2</v>
      </c>
    </row>
    <row r="52" spans="12:21" x14ac:dyDescent="0.25">
      <c r="L52" s="158">
        <v>36494</v>
      </c>
      <c r="M52" s="157">
        <v>90.556443897787602</v>
      </c>
      <c r="N52" s="159">
        <f t="shared" si="3"/>
        <v>1.2883139196991467E-2</v>
      </c>
      <c r="O52" s="159">
        <f t="shared" si="4"/>
        <v>2.2264330336047689E-2</v>
      </c>
      <c r="P52" s="159">
        <f t="shared" si="5"/>
        <v>9.9567995898327322E-2</v>
      </c>
      <c r="Q52" s="166">
        <v>36479</v>
      </c>
      <c r="R52" s="167">
        <v>91.366009125662202</v>
      </c>
      <c r="S52" s="170">
        <f t="shared" si="0"/>
        <v>-4.9632414547862158E-4</v>
      </c>
      <c r="T52" s="171">
        <f t="shared" si="1"/>
        <v>3.3782596891152483E-2</v>
      </c>
      <c r="U52" s="171">
        <f t="shared" si="2"/>
        <v>4.7429734228484177E-2</v>
      </c>
    </row>
    <row r="53" spans="12:21" x14ac:dyDescent="0.25">
      <c r="L53" s="158">
        <v>36525</v>
      </c>
      <c r="M53" s="157">
        <v>91.185753522222001</v>
      </c>
      <c r="N53" s="159">
        <f t="shared" si="3"/>
        <v>6.9493632628143676E-3</v>
      </c>
      <c r="O53" s="159">
        <f t="shared" si="4"/>
        <v>2.540427788985733E-2</v>
      </c>
      <c r="P53" s="159">
        <f t="shared" si="5"/>
        <v>8.8266117820501089E-2</v>
      </c>
      <c r="Q53" s="166">
        <v>36509.5</v>
      </c>
      <c r="R53" s="167">
        <v>91.150159163895097</v>
      </c>
      <c r="S53" s="170">
        <f t="shared" si="0"/>
        <v>-2.3624755402222863E-3</v>
      </c>
      <c r="T53" s="171">
        <f t="shared" si="1"/>
        <v>1.2036447172573572E-2</v>
      </c>
      <c r="U53" s="171">
        <f t="shared" si="2"/>
        <v>4.5911117577334792E-2</v>
      </c>
    </row>
    <row r="54" spans="12:21" x14ac:dyDescent="0.25">
      <c r="L54" s="158">
        <v>36556</v>
      </c>
      <c r="M54" s="157">
        <v>92.257501047390406</v>
      </c>
      <c r="N54" s="159">
        <f t="shared" si="3"/>
        <v>1.1753453623730925E-2</v>
      </c>
      <c r="O54" s="159">
        <f t="shared" si="4"/>
        <v>3.1909638377854987E-2</v>
      </c>
      <c r="P54" s="159">
        <f t="shared" si="5"/>
        <v>9.6143758501930909E-2</v>
      </c>
      <c r="Q54" s="166">
        <v>36540.5</v>
      </c>
      <c r="R54" s="167">
        <v>91.383251552941701</v>
      </c>
      <c r="S54" s="170">
        <f t="shared" si="0"/>
        <v>2.5572351292058038E-3</v>
      </c>
      <c r="T54" s="171">
        <f t="shared" si="1"/>
        <v>-3.0769962732968281E-4</v>
      </c>
      <c r="U54" s="171">
        <f t="shared" si="2"/>
        <v>5.0562306535113732E-2</v>
      </c>
    </row>
    <row r="55" spans="12:21" x14ac:dyDescent="0.25">
      <c r="L55" s="158">
        <v>36585</v>
      </c>
      <c r="M55" s="157">
        <v>92.582165004063995</v>
      </c>
      <c r="N55" s="159">
        <f t="shared" si="3"/>
        <v>3.519106338104816E-3</v>
      </c>
      <c r="O55" s="159">
        <f t="shared" si="4"/>
        <v>2.2369706882072959E-2</v>
      </c>
      <c r="P55" s="159">
        <f t="shared" si="5"/>
        <v>0.1058677576323408</v>
      </c>
      <c r="Q55" s="166">
        <v>36570.5</v>
      </c>
      <c r="R55" s="167">
        <v>89.708399721793398</v>
      </c>
      <c r="S55" s="170">
        <f t="shared" si="0"/>
        <v>-1.832777672808017E-2</v>
      </c>
      <c r="T55" s="171">
        <f t="shared" si="1"/>
        <v>-1.8142517329272634E-2</v>
      </c>
      <c r="U55" s="171">
        <f t="shared" si="2"/>
        <v>4.4873817803220195E-2</v>
      </c>
    </row>
    <row r="56" spans="12:21" x14ac:dyDescent="0.25">
      <c r="L56" s="158">
        <v>36616</v>
      </c>
      <c r="M56" s="157">
        <v>93.166283056852905</v>
      </c>
      <c r="N56" s="159">
        <f t="shared" si="3"/>
        <v>6.3091854976957684E-3</v>
      </c>
      <c r="O56" s="159">
        <f t="shared" si="4"/>
        <v>2.171972548483958E-2</v>
      </c>
      <c r="P56" s="159">
        <f t="shared" si="5"/>
        <v>0.11080437919498887</v>
      </c>
      <c r="Q56" s="166">
        <v>36600.5</v>
      </c>
      <c r="R56" s="167">
        <v>88.486593082299194</v>
      </c>
      <c r="S56" s="170">
        <f t="shared" si="0"/>
        <v>-1.3619757383737885E-2</v>
      </c>
      <c r="T56" s="171">
        <f t="shared" si="1"/>
        <v>-2.9221738130008168E-2</v>
      </c>
      <c r="U56" s="171">
        <f t="shared" si="2"/>
        <v>4.6896686892233808E-2</v>
      </c>
    </row>
    <row r="57" spans="12:21" x14ac:dyDescent="0.25">
      <c r="L57" s="158">
        <v>36646</v>
      </c>
      <c r="M57" s="157">
        <v>93.794643143118805</v>
      </c>
      <c r="N57" s="159">
        <f t="shared" si="3"/>
        <v>6.7445009680429102E-3</v>
      </c>
      <c r="O57" s="159">
        <f t="shared" si="4"/>
        <v>1.6661432168413093E-2</v>
      </c>
      <c r="P57" s="159">
        <f t="shared" si="5"/>
        <v>0.10503171900247144</v>
      </c>
      <c r="Q57" s="166">
        <v>36631</v>
      </c>
      <c r="R57" s="167">
        <v>87.411491995031</v>
      </c>
      <c r="S57" s="170">
        <f t="shared" si="0"/>
        <v>-1.2149875476257344E-2</v>
      </c>
      <c r="T57" s="171">
        <f t="shared" si="1"/>
        <v>-4.346266400478993E-2</v>
      </c>
      <c r="U57" s="171">
        <f t="shared" si="2"/>
        <v>4.7963121586647839E-2</v>
      </c>
    </row>
    <row r="58" spans="12:21" x14ac:dyDescent="0.25">
      <c r="L58" s="158">
        <v>36677</v>
      </c>
      <c r="M58" s="157">
        <v>95.577599141427697</v>
      </c>
      <c r="N58" s="159">
        <f t="shared" si="3"/>
        <v>1.9009145283364726E-2</v>
      </c>
      <c r="O58" s="159">
        <f t="shared" si="4"/>
        <v>3.235433236230989E-2</v>
      </c>
      <c r="P58" s="159">
        <f t="shared" si="5"/>
        <v>0.10536669784985864</v>
      </c>
      <c r="Q58" s="166">
        <v>36661.5</v>
      </c>
      <c r="R58" s="167">
        <v>90.071186529072506</v>
      </c>
      <c r="S58" s="170">
        <f t="shared" si="0"/>
        <v>3.0427286771317119E-2</v>
      </c>
      <c r="T58" s="171">
        <f t="shared" si="1"/>
        <v>4.0440673159278795E-3</v>
      </c>
      <c r="U58" s="171">
        <f t="shared" si="2"/>
        <v>8.0511876439779861E-2</v>
      </c>
    </row>
    <row r="59" spans="12:21" x14ac:dyDescent="0.25">
      <c r="L59" s="158">
        <v>36707</v>
      </c>
      <c r="M59" s="157">
        <v>97.574492615464806</v>
      </c>
      <c r="N59" s="159">
        <f t="shared" si="3"/>
        <v>2.0892902646385547E-2</v>
      </c>
      <c r="O59" s="159">
        <f t="shared" si="4"/>
        <v>4.7315503141000859E-2</v>
      </c>
      <c r="P59" s="159">
        <f t="shared" si="5"/>
        <v>0.11198185045294395</v>
      </c>
      <c r="Q59" s="166">
        <v>36692</v>
      </c>
      <c r="R59" s="167">
        <v>93.068987243786395</v>
      </c>
      <c r="S59" s="170">
        <f t="shared" si="0"/>
        <v>3.3282571599590138E-2</v>
      </c>
      <c r="T59" s="171">
        <f t="shared" si="1"/>
        <v>5.1786310240526934E-2</v>
      </c>
      <c r="U59" s="171">
        <f t="shared" si="2"/>
        <v>0.10130028929912971</v>
      </c>
    </row>
    <row r="60" spans="12:21" x14ac:dyDescent="0.25">
      <c r="L60" s="158">
        <v>36738</v>
      </c>
      <c r="M60" s="157">
        <v>97.995765346326195</v>
      </c>
      <c r="N60" s="159">
        <f t="shared" si="3"/>
        <v>4.3174473119895751E-3</v>
      </c>
      <c r="O60" s="159">
        <f t="shared" si="4"/>
        <v>4.4790641154175637E-2</v>
      </c>
      <c r="P60" s="159">
        <f t="shared" si="5"/>
        <v>0.10832449616526674</v>
      </c>
      <c r="Q60" s="166">
        <v>36722.5</v>
      </c>
      <c r="R60" s="167">
        <v>95.408681434118606</v>
      </c>
      <c r="S60" s="170">
        <f t="shared" si="0"/>
        <v>2.5139353716223223E-2</v>
      </c>
      <c r="T60" s="171">
        <f t="shared" si="1"/>
        <v>9.1488993684517128E-2</v>
      </c>
      <c r="U60" s="171">
        <f t="shared" si="2"/>
        <v>0.10991229483030529</v>
      </c>
    </row>
    <row r="61" spans="12:21" x14ac:dyDescent="0.25">
      <c r="L61" s="158">
        <v>36769</v>
      </c>
      <c r="M61" s="157">
        <v>97.605709001825403</v>
      </c>
      <c r="N61" s="159">
        <f t="shared" si="3"/>
        <v>-3.9803387740510177E-3</v>
      </c>
      <c r="O61" s="159">
        <f t="shared" si="4"/>
        <v>2.1219510414743459E-2</v>
      </c>
      <c r="P61" s="159">
        <f t="shared" si="5"/>
        <v>0.10184135391124727</v>
      </c>
      <c r="Q61" s="166">
        <v>36753.5</v>
      </c>
      <c r="R61" s="167">
        <v>96.549061774931602</v>
      </c>
      <c r="S61" s="170">
        <f t="shared" si="0"/>
        <v>1.1952584646088615E-2</v>
      </c>
      <c r="T61" s="171">
        <f t="shared" si="1"/>
        <v>7.1919506064996863E-2</v>
      </c>
      <c r="U61" s="171">
        <f t="shared" si="2"/>
        <v>9.2427487686544962E-2</v>
      </c>
    </row>
    <row r="62" spans="12:21" x14ac:dyDescent="0.25">
      <c r="L62" s="158">
        <v>36799</v>
      </c>
      <c r="M62" s="157">
        <v>97.062476975292398</v>
      </c>
      <c r="N62" s="159">
        <f t="shared" si="3"/>
        <v>-5.5655763590923835E-3</v>
      </c>
      <c r="O62" s="159">
        <f t="shared" si="4"/>
        <v>-5.2474332835142912E-3</v>
      </c>
      <c r="P62" s="159">
        <f t="shared" si="5"/>
        <v>9.148935298095151E-2</v>
      </c>
      <c r="Q62" s="166">
        <v>36784</v>
      </c>
      <c r="R62" s="167">
        <v>97.680997143185706</v>
      </c>
      <c r="S62" s="170">
        <f t="shared" si="0"/>
        <v>1.1723939595527089E-2</v>
      </c>
      <c r="T62" s="171">
        <f t="shared" si="1"/>
        <v>4.9554744668259154E-2</v>
      </c>
      <c r="U62" s="171">
        <f t="shared" si="2"/>
        <v>8.4548071137340086E-2</v>
      </c>
    </row>
    <row r="63" spans="12:21" x14ac:dyDescent="0.25">
      <c r="L63" s="158">
        <v>36830</v>
      </c>
      <c r="M63" s="157">
        <v>98.178030824574606</v>
      </c>
      <c r="N63" s="159">
        <f t="shared" si="3"/>
        <v>1.1493152493585956E-2</v>
      </c>
      <c r="O63" s="159">
        <f t="shared" si="4"/>
        <v>1.8599321879293473E-3</v>
      </c>
      <c r="P63" s="159">
        <f t="shared" si="5"/>
        <v>9.8131372892874991E-2</v>
      </c>
      <c r="Q63" s="166">
        <v>36814.5</v>
      </c>
      <c r="R63" s="167">
        <v>98.937636508417796</v>
      </c>
      <c r="S63" s="170">
        <f t="shared" si="0"/>
        <v>1.2864727039897383E-2</v>
      </c>
      <c r="T63" s="171">
        <f t="shared" si="1"/>
        <v>3.6987777435494751E-2</v>
      </c>
      <c r="U63" s="171">
        <f t="shared" si="2"/>
        <v>8.2333926115932377E-2</v>
      </c>
    </row>
    <row r="64" spans="12:21" x14ac:dyDescent="0.25">
      <c r="L64" s="158">
        <v>36860</v>
      </c>
      <c r="M64" s="157">
        <v>99.264593161088797</v>
      </c>
      <c r="N64" s="159">
        <f t="shared" si="3"/>
        <v>1.1067265531691906E-2</v>
      </c>
      <c r="O64" s="159">
        <f t="shared" si="4"/>
        <v>1.6995769778511249E-2</v>
      </c>
      <c r="P64" s="159">
        <f t="shared" si="5"/>
        <v>9.6162668149051944E-2</v>
      </c>
      <c r="Q64" s="166">
        <v>36845</v>
      </c>
      <c r="R64" s="167">
        <v>99.718891819648107</v>
      </c>
      <c r="S64" s="170">
        <f t="shared" si="0"/>
        <v>7.8964420295590809E-3</v>
      </c>
      <c r="T64" s="171">
        <f t="shared" si="1"/>
        <v>3.2831287911484708E-2</v>
      </c>
      <c r="U64" s="171">
        <f t="shared" si="2"/>
        <v>9.1422212417066273E-2</v>
      </c>
    </row>
    <row r="65" spans="12:21" x14ac:dyDescent="0.25">
      <c r="L65" s="158">
        <v>36891</v>
      </c>
      <c r="M65" s="157">
        <v>100</v>
      </c>
      <c r="N65" s="159">
        <f t="shared" si="3"/>
        <v>7.4085513826442906E-3</v>
      </c>
      <c r="O65" s="159">
        <f t="shared" si="4"/>
        <v>3.0264249545737032E-2</v>
      </c>
      <c r="P65" s="159">
        <f t="shared" si="5"/>
        <v>9.6662539237886147E-2</v>
      </c>
      <c r="Q65" s="166">
        <v>36875.5</v>
      </c>
      <c r="R65" s="167">
        <v>100</v>
      </c>
      <c r="S65" s="170">
        <f t="shared" si="0"/>
        <v>2.8190062607225119E-3</v>
      </c>
      <c r="T65" s="171">
        <f t="shared" si="1"/>
        <v>2.3740573137423837E-2</v>
      </c>
      <c r="U65" s="171">
        <f t="shared" si="2"/>
        <v>9.7090788620480595E-2</v>
      </c>
    </row>
    <row r="66" spans="12:21" x14ac:dyDescent="0.25">
      <c r="L66" s="158">
        <v>36922</v>
      </c>
      <c r="M66" s="157">
        <v>100.091928150632</v>
      </c>
      <c r="N66" s="159">
        <f t="shared" si="3"/>
        <v>9.1928150631992445E-4</v>
      </c>
      <c r="O66" s="159">
        <f t="shared" si="4"/>
        <v>1.9494150676918398E-2</v>
      </c>
      <c r="P66" s="159">
        <f t="shared" si="5"/>
        <v>8.4919134100730043E-2</v>
      </c>
      <c r="Q66" s="166">
        <v>36906.5</v>
      </c>
      <c r="R66" s="167">
        <v>100.224823110497</v>
      </c>
      <c r="S66" s="170">
        <f t="shared" si="0"/>
        <v>2.2482311049700776E-3</v>
      </c>
      <c r="T66" s="171">
        <f t="shared" si="1"/>
        <v>1.3010080364813215E-2</v>
      </c>
      <c r="U66" s="171">
        <f t="shared" si="2"/>
        <v>9.6752647857283325E-2</v>
      </c>
    </row>
    <row r="67" spans="12:21" x14ac:dyDescent="0.25">
      <c r="L67" s="158">
        <v>36950</v>
      </c>
      <c r="M67" s="157">
        <v>100.246206522647</v>
      </c>
      <c r="N67" s="159">
        <f t="shared" si="3"/>
        <v>1.5413667701837941E-3</v>
      </c>
      <c r="O67" s="159">
        <f t="shared" si="4"/>
        <v>9.8888569458519537E-3</v>
      </c>
      <c r="P67" s="159">
        <f t="shared" si="5"/>
        <v>8.2780971024458028E-2</v>
      </c>
      <c r="Q67" s="166">
        <v>36936</v>
      </c>
      <c r="R67" s="167">
        <v>100.19203877705201</v>
      </c>
      <c r="S67" s="170">
        <f t="shared" si="0"/>
        <v>-3.2710792024892577E-4</v>
      </c>
      <c r="T67" s="171">
        <f t="shared" si="1"/>
        <v>4.7448076163905117E-3</v>
      </c>
      <c r="U67" s="171">
        <f t="shared" si="2"/>
        <v>0.11686351654662008</v>
      </c>
    </row>
    <row r="68" spans="12:21" x14ac:dyDescent="0.25">
      <c r="L68" s="158">
        <v>36981</v>
      </c>
      <c r="M68" s="157">
        <v>100.32740047013399</v>
      </c>
      <c r="N68" s="159">
        <f t="shared" si="3"/>
        <v>8.09945336621265E-4</v>
      </c>
      <c r="O68" s="159">
        <f t="shared" si="4"/>
        <v>3.2740047013399831E-3</v>
      </c>
      <c r="P68" s="159">
        <f t="shared" si="5"/>
        <v>7.6863830758507001E-2</v>
      </c>
      <c r="Q68" s="166">
        <v>36965.5</v>
      </c>
      <c r="R68" s="167">
        <v>100.00254447679001</v>
      </c>
      <c r="S68" s="170">
        <f t="shared" si="0"/>
        <v>-1.8913109521970783E-3</v>
      </c>
      <c r="T68" s="171">
        <f t="shared" si="1"/>
        <v>2.5444767900006937E-5</v>
      </c>
      <c r="U68" s="171">
        <f t="shared" si="2"/>
        <v>0.13014346008078426</v>
      </c>
    </row>
    <row r="69" spans="12:21" x14ac:dyDescent="0.25">
      <c r="L69" s="158">
        <v>37011</v>
      </c>
      <c r="M69" s="157">
        <v>100.381187836083</v>
      </c>
      <c r="N69" s="159">
        <f t="shared" si="3"/>
        <v>5.3611840531053723E-4</v>
      </c>
      <c r="O69" s="159">
        <f t="shared" si="4"/>
        <v>2.8899401859427964E-3</v>
      </c>
      <c r="P69" s="159">
        <f t="shared" si="5"/>
        <v>7.0223036969328412E-2</v>
      </c>
      <c r="Q69" s="166">
        <v>36996</v>
      </c>
      <c r="R69" s="167">
        <v>99.627613510451397</v>
      </c>
      <c r="S69" s="170">
        <f t="shared" si="0"/>
        <v>-3.7492142654993454E-3</v>
      </c>
      <c r="T69" s="171">
        <f t="shared" si="1"/>
        <v>-5.9586994669692528E-3</v>
      </c>
      <c r="U69" s="171">
        <f t="shared" si="2"/>
        <v>0.13975418147667407</v>
      </c>
    </row>
    <row r="70" spans="12:21" x14ac:dyDescent="0.25">
      <c r="L70" s="158">
        <v>37042</v>
      </c>
      <c r="M70" s="157">
        <v>100.759679235722</v>
      </c>
      <c r="N70" s="159">
        <f t="shared" si="3"/>
        <v>3.7705411521635757E-3</v>
      </c>
      <c r="O70" s="159">
        <f t="shared" si="4"/>
        <v>5.1221161466992182E-3</v>
      </c>
      <c r="P70" s="159">
        <f t="shared" si="5"/>
        <v>5.4218563144971865E-2</v>
      </c>
      <c r="Q70" s="166">
        <v>37026.5</v>
      </c>
      <c r="R70" s="167">
        <v>99.832573499210397</v>
      </c>
      <c r="S70" s="170">
        <f t="shared" si="0"/>
        <v>2.0572608490465605E-3</v>
      </c>
      <c r="T70" s="171">
        <f t="shared" si="1"/>
        <v>-3.5877628824531049E-3</v>
      </c>
      <c r="U70" s="171">
        <f t="shared" si="2"/>
        <v>0.10837413546214569</v>
      </c>
    </row>
    <row r="71" spans="12:21" x14ac:dyDescent="0.25">
      <c r="L71" s="158">
        <v>37072</v>
      </c>
      <c r="M71" s="157">
        <v>102.081324959726</v>
      </c>
      <c r="N71" s="159">
        <f t="shared" si="3"/>
        <v>1.3116811546333818E-2</v>
      </c>
      <c r="O71" s="159">
        <f t="shared" si="4"/>
        <v>1.7482008717191189E-2</v>
      </c>
      <c r="P71" s="159">
        <f t="shared" si="5"/>
        <v>4.6188632125635065E-2</v>
      </c>
      <c r="Q71" s="166">
        <v>37057</v>
      </c>
      <c r="R71" s="167">
        <v>100.27194556292901</v>
      </c>
      <c r="S71" s="170">
        <f t="shared" si="0"/>
        <v>4.401089226875321E-3</v>
      </c>
      <c r="T71" s="171">
        <f t="shared" si="1"/>
        <v>2.6939423146530306E-3</v>
      </c>
      <c r="U71" s="171">
        <f t="shared" si="2"/>
        <v>7.7393754165123507E-2</v>
      </c>
    </row>
    <row r="72" spans="12:21" x14ac:dyDescent="0.25">
      <c r="L72" s="158">
        <v>37103</v>
      </c>
      <c r="M72" s="157">
        <v>103.712150391707</v>
      </c>
      <c r="N72" s="159">
        <f t="shared" si="3"/>
        <v>1.5975747107753513E-2</v>
      </c>
      <c r="O72" s="159">
        <f t="shared" si="4"/>
        <v>3.318313548015861E-2</v>
      </c>
      <c r="P72" s="159">
        <f t="shared" si="5"/>
        <v>5.8332980258673173E-2</v>
      </c>
      <c r="Q72" s="166">
        <v>37087.5</v>
      </c>
      <c r="R72" s="167">
        <v>101.13950503565501</v>
      </c>
      <c r="S72" s="170">
        <f t="shared" ref="S72:S135" si="6">R72/R71-1</f>
        <v>8.6520658181659105E-3</v>
      </c>
      <c r="T72" s="171">
        <f t="shared" si="1"/>
        <v>1.5175426490016353E-2</v>
      </c>
      <c r="U72" s="171">
        <f t="shared" si="2"/>
        <v>6.0066060188596504E-2</v>
      </c>
    </row>
    <row r="73" spans="12:21" x14ac:dyDescent="0.25">
      <c r="L73" s="158">
        <v>37134</v>
      </c>
      <c r="M73" s="157">
        <v>105.66336745912</v>
      </c>
      <c r="N73" s="159">
        <f t="shared" si="3"/>
        <v>1.8813775049919546E-2</v>
      </c>
      <c r="O73" s="159">
        <f t="shared" si="4"/>
        <v>4.8667167865094729E-2</v>
      </c>
      <c r="P73" s="159">
        <f t="shared" si="5"/>
        <v>8.2553147143717753E-2</v>
      </c>
      <c r="Q73" s="166">
        <v>37118.5</v>
      </c>
      <c r="R73" s="167">
        <v>101.08983082081799</v>
      </c>
      <c r="S73" s="170">
        <f t="shared" si="6"/>
        <v>-4.9114552043239001E-4</v>
      </c>
      <c r="T73" s="171">
        <f t="shared" si="1"/>
        <v>1.2593658337551883E-2</v>
      </c>
      <c r="U73" s="171">
        <f t="shared" si="2"/>
        <v>4.7030690536087327E-2</v>
      </c>
    </row>
    <row r="74" spans="12:21" x14ac:dyDescent="0.25">
      <c r="L74" s="158">
        <v>37164</v>
      </c>
      <c r="M74" s="157">
        <v>106.687517835449</v>
      </c>
      <c r="N74" s="159">
        <f t="shared" si="3"/>
        <v>9.6925774841052359E-3</v>
      </c>
      <c r="O74" s="159">
        <f t="shared" si="4"/>
        <v>4.5122777134213976E-2</v>
      </c>
      <c r="P74" s="159">
        <f t="shared" si="5"/>
        <v>9.9163354986362862E-2</v>
      </c>
      <c r="Q74" s="166">
        <v>37149</v>
      </c>
      <c r="R74" s="167">
        <v>100.925615596668</v>
      </c>
      <c r="S74" s="170">
        <f t="shared" si="6"/>
        <v>-1.6244485010670218E-3</v>
      </c>
      <c r="T74" s="171">
        <f t="shared" ref="T74:T137" si="7">R74/R71-1</f>
        <v>6.5189722815217621E-3</v>
      </c>
      <c r="U74" s="171">
        <f t="shared" si="2"/>
        <v>3.3216475551802294E-2</v>
      </c>
    </row>
    <row r="75" spans="12:21" x14ac:dyDescent="0.25">
      <c r="L75" s="158">
        <v>37195</v>
      </c>
      <c r="M75" s="157">
        <v>106.32933762840599</v>
      </c>
      <c r="N75" s="159">
        <f t="shared" si="3"/>
        <v>-3.3572831602985964E-3</v>
      </c>
      <c r="O75" s="159">
        <f t="shared" si="4"/>
        <v>2.5235107234921061E-2</v>
      </c>
      <c r="P75" s="159">
        <f t="shared" si="5"/>
        <v>8.3025772012031984E-2</v>
      </c>
      <c r="Q75" s="166">
        <v>37179.5</v>
      </c>
      <c r="R75" s="167">
        <v>99.538503130176593</v>
      </c>
      <c r="S75" s="170">
        <f t="shared" si="6"/>
        <v>-1.3743908900538782E-2</v>
      </c>
      <c r="T75" s="171">
        <f t="shared" si="7"/>
        <v>-1.58296395153803E-2</v>
      </c>
      <c r="U75" s="171">
        <f t="shared" si="2"/>
        <v>6.0731855233642218E-3</v>
      </c>
    </row>
    <row r="76" spans="12:21" x14ac:dyDescent="0.25">
      <c r="L76" s="158">
        <v>37225</v>
      </c>
      <c r="M76" s="157">
        <v>105.25248329806401</v>
      </c>
      <c r="N76" s="159">
        <f t="shared" si="3"/>
        <v>-1.0127537275792298E-2</v>
      </c>
      <c r="O76" s="159">
        <f t="shared" si="4"/>
        <v>-3.8886150511430184E-3</v>
      </c>
      <c r="P76" s="159">
        <f t="shared" si="5"/>
        <v>6.0322517287286104E-2</v>
      </c>
      <c r="Q76" s="166">
        <v>37210</v>
      </c>
      <c r="R76" s="167">
        <v>98.630878502166198</v>
      </c>
      <c r="S76" s="170">
        <f t="shared" si="6"/>
        <v>-9.1183270741312938E-3</v>
      </c>
      <c r="T76" s="171">
        <f t="shared" si="7"/>
        <v>-2.4324428072397319E-2</v>
      </c>
      <c r="U76" s="171">
        <f t="shared" si="2"/>
        <v>-1.091080433835645E-2</v>
      </c>
    </row>
    <row r="77" spans="12:21" x14ac:dyDescent="0.25">
      <c r="L77" s="158">
        <v>37256</v>
      </c>
      <c r="M77" s="157">
        <v>103.991866763256</v>
      </c>
      <c r="N77" s="159">
        <f t="shared" si="3"/>
        <v>-1.1977071659564298E-2</v>
      </c>
      <c r="O77" s="159">
        <f t="shared" si="4"/>
        <v>-2.5266789657161892E-2</v>
      </c>
      <c r="P77" s="159">
        <f t="shared" si="5"/>
        <v>3.9918667632560023E-2</v>
      </c>
      <c r="Q77" s="166">
        <v>37240.5</v>
      </c>
      <c r="R77" s="167">
        <v>97.732624417009205</v>
      </c>
      <c r="S77" s="170">
        <f t="shared" si="6"/>
        <v>-9.107229893904556E-3</v>
      </c>
      <c r="T77" s="171">
        <f t="shared" si="7"/>
        <v>-3.1637074104348684E-2</v>
      </c>
      <c r="U77" s="171">
        <f t="shared" si="2"/>
        <v>-2.2673755829907938E-2</v>
      </c>
    </row>
    <row r="78" spans="12:21" x14ac:dyDescent="0.25">
      <c r="L78" s="158">
        <v>37287</v>
      </c>
      <c r="M78" s="157">
        <v>104.369573593045</v>
      </c>
      <c r="N78" s="159">
        <f t="shared" si="3"/>
        <v>3.632080484225586E-3</v>
      </c>
      <c r="O78" s="159">
        <f t="shared" si="4"/>
        <v>-1.8431075365200389E-2</v>
      </c>
      <c r="P78" s="159">
        <f t="shared" si="5"/>
        <v>4.2737166936932303E-2</v>
      </c>
      <c r="Q78" s="166">
        <v>37271.5</v>
      </c>
      <c r="R78" s="167">
        <v>98.754519171641206</v>
      </c>
      <c r="S78" s="170">
        <f t="shared" si="6"/>
        <v>1.045602490189701E-2</v>
      </c>
      <c r="T78" s="171">
        <f t="shared" si="7"/>
        <v>-7.8761879461869411E-3</v>
      </c>
      <c r="U78" s="171">
        <f t="shared" si="2"/>
        <v>-1.4670057708505935E-2</v>
      </c>
    </row>
    <row r="79" spans="12:21" x14ac:dyDescent="0.25">
      <c r="L79" s="158">
        <v>37315</v>
      </c>
      <c r="M79" s="157">
        <v>105.687676973571</v>
      </c>
      <c r="N79" s="159">
        <f t="shared" si="3"/>
        <v>1.2629191968010822E-2</v>
      </c>
      <c r="O79" s="159">
        <f t="shared" si="4"/>
        <v>4.1347592177427561E-3</v>
      </c>
      <c r="P79" s="159">
        <f t="shared" si="5"/>
        <v>5.4281060996504538E-2</v>
      </c>
      <c r="Q79" s="166">
        <v>37301</v>
      </c>
      <c r="R79" s="167">
        <v>100.097972791681</v>
      </c>
      <c r="S79" s="170">
        <f t="shared" si="6"/>
        <v>1.3603971051742825E-2</v>
      </c>
      <c r="T79" s="171">
        <f t="shared" si="7"/>
        <v>1.4874594161529142E-2</v>
      </c>
      <c r="U79" s="171">
        <f t="shared" si="2"/>
        <v>-9.388568844308498E-4</v>
      </c>
    </row>
    <row r="80" spans="12:21" x14ac:dyDescent="0.25">
      <c r="L80" s="158">
        <v>37346</v>
      </c>
      <c r="M80" s="157">
        <v>107.56811969890499</v>
      </c>
      <c r="N80" s="159">
        <f t="shared" si="3"/>
        <v>1.7792450162418039E-2</v>
      </c>
      <c r="O80" s="159">
        <f t="shared" si="4"/>
        <v>3.4389736880005906E-2</v>
      </c>
      <c r="P80" s="159">
        <f t="shared" si="5"/>
        <v>7.2170904407380165E-2</v>
      </c>
      <c r="Q80" s="166">
        <v>37330.5</v>
      </c>
      <c r="R80" s="167">
        <v>101.276175071845</v>
      </c>
      <c r="S80" s="170">
        <f t="shared" si="6"/>
        <v>1.1770490923088017E-2</v>
      </c>
      <c r="T80" s="171">
        <f t="shared" si="7"/>
        <v>3.6257602576147407E-2</v>
      </c>
      <c r="U80" s="171">
        <f t="shared" si="2"/>
        <v>1.2735981886446979E-2</v>
      </c>
    </row>
    <row r="81" spans="12:21" x14ac:dyDescent="0.25">
      <c r="L81" s="158">
        <v>37376</v>
      </c>
      <c r="M81" s="157">
        <v>108.399957419567</v>
      </c>
      <c r="N81" s="159">
        <f t="shared" si="3"/>
        <v>7.7331250466254886E-3</v>
      </c>
      <c r="O81" s="159">
        <f t="shared" si="4"/>
        <v>3.8616463474663298E-2</v>
      </c>
      <c r="P81" s="159">
        <f t="shared" si="5"/>
        <v>7.9883190828327511E-2</v>
      </c>
      <c r="Q81" s="166">
        <v>37361</v>
      </c>
      <c r="R81" s="167">
        <v>101.410542857216</v>
      </c>
      <c r="S81" s="170">
        <f t="shared" si="6"/>
        <v>1.3267462488160131E-3</v>
      </c>
      <c r="T81" s="171">
        <f t="shared" si="7"/>
        <v>2.6895211559467613E-2</v>
      </c>
      <c r="U81" s="171">
        <f t="shared" si="2"/>
        <v>1.7895935513677408E-2</v>
      </c>
    </row>
    <row r="82" spans="12:21" x14ac:dyDescent="0.25">
      <c r="L82" s="158">
        <v>37407</v>
      </c>
      <c r="M82" s="157">
        <v>109.023890110324</v>
      </c>
      <c r="N82" s="159">
        <f t="shared" si="3"/>
        <v>5.7558388915417424E-3</v>
      </c>
      <c r="O82" s="159">
        <f t="shared" si="4"/>
        <v>3.1566718394115956E-2</v>
      </c>
      <c r="P82" s="159">
        <f t="shared" si="5"/>
        <v>8.2019027226836627E-2</v>
      </c>
      <c r="Q82" s="166">
        <v>37391.5</v>
      </c>
      <c r="R82" s="167">
        <v>101.30174207030301</v>
      </c>
      <c r="S82" s="170">
        <f t="shared" si="6"/>
        <v>-1.0728745143016027E-3</v>
      </c>
      <c r="T82" s="171">
        <f t="shared" si="7"/>
        <v>1.2025910665815598E-2</v>
      </c>
      <c r="U82" s="171">
        <f t="shared" si="2"/>
        <v>1.4716324738480502E-2</v>
      </c>
    </row>
    <row r="83" spans="12:21" x14ac:dyDescent="0.25">
      <c r="L83" s="158">
        <v>37437</v>
      </c>
      <c r="M83" s="157">
        <v>109.4944236746</v>
      </c>
      <c r="N83" s="159">
        <f t="shared" si="3"/>
        <v>4.3158757571377659E-3</v>
      </c>
      <c r="O83" s="159">
        <f t="shared" si="4"/>
        <v>1.790775911196496E-2</v>
      </c>
      <c r="P83" s="159">
        <f t="shared" si="5"/>
        <v>7.2619538566909059E-2</v>
      </c>
      <c r="Q83" s="166">
        <v>37422</v>
      </c>
      <c r="R83" s="167">
        <v>101.471353048499</v>
      </c>
      <c r="S83" s="170">
        <f t="shared" si="6"/>
        <v>1.6743145253936831E-3</v>
      </c>
      <c r="T83" s="171">
        <f t="shared" si="7"/>
        <v>1.9271855055300602E-3</v>
      </c>
      <c r="U83" s="171">
        <f t="shared" ref="U83:U146" si="8">R83/R71-1</f>
        <v>1.1961545962198006E-2</v>
      </c>
    </row>
    <row r="84" spans="12:21" x14ac:dyDescent="0.25">
      <c r="L84" s="158">
        <v>37468</v>
      </c>
      <c r="M84" s="157">
        <v>110.50928158809</v>
      </c>
      <c r="N84" s="159">
        <f t="shared" si="3"/>
        <v>9.2685808046810703E-3</v>
      </c>
      <c r="O84" s="159">
        <f t="shared" si="4"/>
        <v>1.9458717685273408E-2</v>
      </c>
      <c r="P84" s="159">
        <f t="shared" si="5"/>
        <v>6.5538426989616427E-2</v>
      </c>
      <c r="Q84" s="166">
        <v>37452.5</v>
      </c>
      <c r="R84" s="167">
        <v>101.52572824338</v>
      </c>
      <c r="S84" s="170">
        <f t="shared" si="6"/>
        <v>5.3586744679567921E-4</v>
      </c>
      <c r="T84" s="171">
        <f t="shared" si="7"/>
        <v>1.1358324580332813E-3</v>
      </c>
      <c r="U84" s="171">
        <f t="shared" si="8"/>
        <v>3.8187175979240706E-3</v>
      </c>
    </row>
    <row r="85" spans="12:21" x14ac:dyDescent="0.25">
      <c r="L85" s="158">
        <v>37499</v>
      </c>
      <c r="M85" s="157">
        <v>111.769568022348</v>
      </c>
      <c r="N85" s="159">
        <f t="shared" si="3"/>
        <v>1.1404349174538586E-2</v>
      </c>
      <c r="O85" s="159">
        <f t="shared" si="4"/>
        <v>2.5184185862801023E-2</v>
      </c>
      <c r="P85" s="159">
        <f t="shared" si="5"/>
        <v>5.7789191373163629E-2</v>
      </c>
      <c r="Q85" s="166">
        <v>37483.5</v>
      </c>
      <c r="R85" s="167">
        <v>101.646087817628</v>
      </c>
      <c r="S85" s="170">
        <f t="shared" si="6"/>
        <v>1.1855081104119591E-3</v>
      </c>
      <c r="T85" s="171">
        <f t="shared" si="7"/>
        <v>3.399208545555199E-3</v>
      </c>
      <c r="U85" s="171">
        <f t="shared" si="8"/>
        <v>5.5026009272483023E-3</v>
      </c>
    </row>
    <row r="86" spans="12:21" x14ac:dyDescent="0.25">
      <c r="L86" s="158">
        <v>37529</v>
      </c>
      <c r="M86" s="157">
        <v>113.252797261154</v>
      </c>
      <c r="N86" s="159">
        <f t="shared" si="3"/>
        <v>1.3270421144594868E-2</v>
      </c>
      <c r="O86" s="159">
        <f t="shared" si="4"/>
        <v>3.4324794454585916E-2</v>
      </c>
      <c r="P86" s="159">
        <f t="shared" si="5"/>
        <v>6.153746529027937E-2</v>
      </c>
      <c r="Q86" s="166">
        <v>37514</v>
      </c>
      <c r="R86" s="167">
        <v>101.791262304706</v>
      </c>
      <c r="S86" s="170">
        <f t="shared" si="6"/>
        <v>1.4282348705683123E-3</v>
      </c>
      <c r="T86" s="171">
        <f t="shared" si="7"/>
        <v>3.1527051388986482E-3</v>
      </c>
      <c r="U86" s="171">
        <f t="shared" si="8"/>
        <v>8.577076324185251E-3</v>
      </c>
    </row>
    <row r="87" spans="12:21" x14ac:dyDescent="0.25">
      <c r="L87" s="158">
        <v>37560</v>
      </c>
      <c r="M87" s="157">
        <v>114.93158469056399</v>
      </c>
      <c r="N87" s="159">
        <f t="shared" si="3"/>
        <v>1.4823363925738686E-2</v>
      </c>
      <c r="O87" s="159">
        <f t="shared" si="4"/>
        <v>4.0017481237074604E-2</v>
      </c>
      <c r="P87" s="159">
        <f t="shared" si="5"/>
        <v>8.0901915257110657E-2</v>
      </c>
      <c r="Q87" s="166">
        <v>37544.5</v>
      </c>
      <c r="R87" s="167">
        <v>102.483202323048</v>
      </c>
      <c r="S87" s="170">
        <f t="shared" si="6"/>
        <v>6.7976366799611387E-3</v>
      </c>
      <c r="T87" s="171">
        <f t="shared" si="7"/>
        <v>9.430851629773418E-3</v>
      </c>
      <c r="U87" s="171">
        <f t="shared" si="8"/>
        <v>2.9583518942617903E-2</v>
      </c>
    </row>
    <row r="88" spans="12:21" x14ac:dyDescent="0.25">
      <c r="L88" s="158">
        <v>37590</v>
      </c>
      <c r="M88" s="157">
        <v>116.66615837591701</v>
      </c>
      <c r="N88" s="159">
        <f t="shared" si="3"/>
        <v>1.5092228041778899E-2</v>
      </c>
      <c r="O88" s="159">
        <f t="shared" si="4"/>
        <v>4.380969203164442E-2</v>
      </c>
      <c r="P88" s="159">
        <f t="shared" si="5"/>
        <v>0.10844091008789469</v>
      </c>
      <c r="Q88" s="166">
        <v>37575</v>
      </c>
      <c r="R88" s="167">
        <v>104.09269992052801</v>
      </c>
      <c r="S88" s="170">
        <f t="shared" si="6"/>
        <v>1.5704989315288298E-2</v>
      </c>
      <c r="T88" s="171">
        <f t="shared" si="7"/>
        <v>2.4069909186172245E-2</v>
      </c>
      <c r="U88" s="171">
        <f t="shared" si="8"/>
        <v>5.5376384163929426E-2</v>
      </c>
    </row>
    <row r="89" spans="12:21" x14ac:dyDescent="0.25">
      <c r="L89" s="158">
        <v>37621</v>
      </c>
      <c r="M89" s="157">
        <v>117.654595426893</v>
      </c>
      <c r="N89" s="159">
        <f t="shared" si="3"/>
        <v>8.4723544919607097E-3</v>
      </c>
      <c r="O89" s="159">
        <f t="shared" si="4"/>
        <v>3.886701496289513E-2</v>
      </c>
      <c r="P89" s="159">
        <f t="shared" si="5"/>
        <v>0.13138266567270174</v>
      </c>
      <c r="Q89" s="166">
        <v>37605.5</v>
      </c>
      <c r="R89" s="167">
        <v>106.28411635358199</v>
      </c>
      <c r="S89" s="170">
        <f t="shared" si="6"/>
        <v>2.1052546765787383E-2</v>
      </c>
      <c r="T89" s="171">
        <f t="shared" si="7"/>
        <v>4.4137914661347866E-2</v>
      </c>
      <c r="U89" s="171">
        <f t="shared" si="8"/>
        <v>8.7498846854709988E-2</v>
      </c>
    </row>
    <row r="90" spans="12:21" x14ac:dyDescent="0.25">
      <c r="L90" s="158">
        <v>37652</v>
      </c>
      <c r="M90" s="157">
        <v>117.530394053207</v>
      </c>
      <c r="N90" s="159">
        <f t="shared" si="3"/>
        <v>-1.0556440505816722E-3</v>
      </c>
      <c r="O90" s="159">
        <f t="shared" si="4"/>
        <v>2.2611794396117491E-2</v>
      </c>
      <c r="P90" s="159">
        <f t="shared" si="5"/>
        <v>0.12609824881989384</v>
      </c>
      <c r="Q90" s="166">
        <v>37636.5</v>
      </c>
      <c r="R90" s="167">
        <v>108.688178008713</v>
      </c>
      <c r="S90" s="170">
        <f t="shared" si="6"/>
        <v>2.261919972249915E-2</v>
      </c>
      <c r="T90" s="171">
        <f t="shared" si="7"/>
        <v>6.0546270462018104E-2</v>
      </c>
      <c r="U90" s="171">
        <f t="shared" si="8"/>
        <v>0.10058941018999334</v>
      </c>
    </row>
    <row r="91" spans="12:21" x14ac:dyDescent="0.25">
      <c r="L91" s="158">
        <v>37680</v>
      </c>
      <c r="M91" s="157">
        <v>117.429257293169</v>
      </c>
      <c r="N91" s="159">
        <f t="shared" si="3"/>
        <v>-8.6051579127877087E-4</v>
      </c>
      <c r="O91" s="159">
        <f t="shared" si="4"/>
        <v>6.5408763593051145E-3</v>
      </c>
      <c r="P91" s="159">
        <f t="shared" si="5"/>
        <v>0.11109696660788737</v>
      </c>
      <c r="Q91" s="166">
        <v>37666</v>
      </c>
      <c r="R91" s="167">
        <v>109.697309268841</v>
      </c>
      <c r="S91" s="170">
        <f t="shared" si="6"/>
        <v>9.2846460269773168E-3</v>
      </c>
      <c r="T91" s="171">
        <f t="shared" si="7"/>
        <v>5.3842482254682134E-2</v>
      </c>
      <c r="U91" s="171">
        <f t="shared" si="8"/>
        <v>9.5899409442963046E-2</v>
      </c>
    </row>
    <row r="92" spans="12:21" x14ac:dyDescent="0.25">
      <c r="L92" s="158">
        <v>37711</v>
      </c>
      <c r="M92" s="157">
        <v>118.34742863368599</v>
      </c>
      <c r="N92" s="159">
        <f t="shared" si="3"/>
        <v>7.8189316843308987E-3</v>
      </c>
      <c r="O92" s="159">
        <f t="shared" si="4"/>
        <v>5.888705020650864E-3</v>
      </c>
      <c r="P92" s="159">
        <f t="shared" si="5"/>
        <v>0.10020914156493088</v>
      </c>
      <c r="Q92" s="166">
        <v>37695.5</v>
      </c>
      <c r="R92" s="167">
        <v>109.848319228355</v>
      </c>
      <c r="S92" s="170">
        <f t="shared" si="6"/>
        <v>1.3766058668214232E-3</v>
      </c>
      <c r="T92" s="171">
        <f t="shared" si="7"/>
        <v>3.3534671003104144E-2</v>
      </c>
      <c r="U92" s="171">
        <f t="shared" si="8"/>
        <v>8.4641270767077614E-2</v>
      </c>
    </row>
    <row r="93" spans="12:21" x14ac:dyDescent="0.25">
      <c r="L93" s="158">
        <v>37741</v>
      </c>
      <c r="M93" s="157">
        <v>120.114862396631</v>
      </c>
      <c r="N93" s="159">
        <f t="shared" si="3"/>
        <v>1.4934281068460287E-2</v>
      </c>
      <c r="O93" s="159">
        <f t="shared" si="4"/>
        <v>2.1989787103529945E-2</v>
      </c>
      <c r="P93" s="159">
        <f t="shared" si="5"/>
        <v>0.10807112157545329</v>
      </c>
      <c r="Q93" s="166">
        <v>37726</v>
      </c>
      <c r="R93" s="167">
        <v>109.05203085768601</v>
      </c>
      <c r="S93" s="170">
        <f t="shared" si="6"/>
        <v>-7.248980924447701E-3</v>
      </c>
      <c r="T93" s="171">
        <f t="shared" si="7"/>
        <v>3.3476764045472507E-3</v>
      </c>
      <c r="U93" s="171">
        <f t="shared" si="8"/>
        <v>7.5352007643121111E-2</v>
      </c>
    </row>
    <row r="94" spans="12:21" x14ac:dyDescent="0.25">
      <c r="L94" s="158">
        <v>37772</v>
      </c>
      <c r="M94" s="157">
        <v>121.760194655471</v>
      </c>
      <c r="N94" s="159">
        <f t="shared" si="3"/>
        <v>1.3697990623399825E-2</v>
      </c>
      <c r="O94" s="159">
        <f t="shared" si="4"/>
        <v>3.6881246310615401E-2</v>
      </c>
      <c r="P94" s="159">
        <f t="shared" si="5"/>
        <v>0.11682122635927605</v>
      </c>
      <c r="Q94" s="166">
        <v>37756.5</v>
      </c>
      <c r="R94" s="167">
        <v>109.51042893100799</v>
      </c>
      <c r="S94" s="170">
        <f t="shared" si="6"/>
        <v>4.2034803911190632E-3</v>
      </c>
      <c r="T94" s="171">
        <f t="shared" si="7"/>
        <v>-1.7036000160679521E-3</v>
      </c>
      <c r="U94" s="171">
        <f t="shared" si="8"/>
        <v>8.1032040446137543E-2</v>
      </c>
    </row>
    <row r="95" spans="12:21" x14ac:dyDescent="0.25">
      <c r="L95" s="158">
        <v>37802</v>
      </c>
      <c r="M95" s="157">
        <v>122.64719830030501</v>
      </c>
      <c r="N95" s="159">
        <f t="shared" si="3"/>
        <v>7.284840890275035E-3</v>
      </c>
      <c r="O95" s="159">
        <f t="shared" si="4"/>
        <v>3.6331754025073382E-2</v>
      </c>
      <c r="P95" s="159">
        <f t="shared" si="5"/>
        <v>0.12012278054262349</v>
      </c>
      <c r="Q95" s="166">
        <v>37787</v>
      </c>
      <c r="R95" s="167">
        <v>109.868473028362</v>
      </c>
      <c r="S95" s="170">
        <f t="shared" si="6"/>
        <v>3.2694977167844197E-3</v>
      </c>
      <c r="T95" s="171">
        <f t="shared" si="7"/>
        <v>1.8346935254531793E-4</v>
      </c>
      <c r="U95" s="171">
        <f t="shared" si="8"/>
        <v>8.2753602150643868E-2</v>
      </c>
    </row>
    <row r="96" spans="12:21" x14ac:dyDescent="0.25">
      <c r="L96" s="158">
        <v>37833</v>
      </c>
      <c r="M96" s="157">
        <v>123.51842007257299</v>
      </c>
      <c r="N96" s="159">
        <f t="shared" ref="N96:N159" si="9">M96/M95-1</f>
        <v>7.1034787939858735E-3</v>
      </c>
      <c r="O96" s="159">
        <f t="shared" si="4"/>
        <v>2.8335857928247998E-2</v>
      </c>
      <c r="P96" s="159">
        <f t="shared" si="5"/>
        <v>0.11771987201014467</v>
      </c>
      <c r="Q96" s="166">
        <v>37817.5</v>
      </c>
      <c r="R96" s="167">
        <v>110.445760705963</v>
      </c>
      <c r="S96" s="170">
        <f t="shared" si="6"/>
        <v>5.2543524242114614E-3</v>
      </c>
      <c r="T96" s="171">
        <f t="shared" si="7"/>
        <v>1.2780411674275127E-2</v>
      </c>
      <c r="U96" s="171">
        <f t="shared" si="8"/>
        <v>8.7859822499373408E-2</v>
      </c>
    </row>
    <row r="97" spans="12:21" x14ac:dyDescent="0.25">
      <c r="L97" s="158">
        <v>37864</v>
      </c>
      <c r="M97" s="157">
        <v>124.723721035037</v>
      </c>
      <c r="N97" s="159">
        <f t="shared" si="9"/>
        <v>9.7580665438874448E-3</v>
      </c>
      <c r="O97" s="159">
        <f t="shared" si="4"/>
        <v>2.4339041079488366E-2</v>
      </c>
      <c r="P97" s="159">
        <f t="shared" si="5"/>
        <v>0.11590053752465845</v>
      </c>
      <c r="Q97" s="166">
        <v>37848.5</v>
      </c>
      <c r="R97" s="167">
        <v>108.910493320816</v>
      </c>
      <c r="S97" s="170">
        <f t="shared" si="6"/>
        <v>-1.390064566836835E-2</v>
      </c>
      <c r="T97" s="171">
        <f t="shared" si="7"/>
        <v>-5.478342255146762E-3</v>
      </c>
      <c r="U97" s="171">
        <f t="shared" si="8"/>
        <v>7.1467634998620966E-2</v>
      </c>
    </row>
    <row r="98" spans="12:21" x14ac:dyDescent="0.25">
      <c r="L98" s="158">
        <v>37894</v>
      </c>
      <c r="M98" s="157">
        <v>126.306635694449</v>
      </c>
      <c r="N98" s="159">
        <f t="shared" si="9"/>
        <v>1.2691368139724934E-2</v>
      </c>
      <c r="O98" s="159">
        <f t="shared" ref="O98:O161" si="10">M98/M95-1</f>
        <v>2.9837105493300875E-2</v>
      </c>
      <c r="P98" s="159">
        <f t="shared" si="5"/>
        <v>0.11526283455227726</v>
      </c>
      <c r="Q98" s="166">
        <v>37879</v>
      </c>
      <c r="R98" s="167">
        <v>107.725232929756</v>
      </c>
      <c r="S98" s="170">
        <f t="shared" si="6"/>
        <v>-1.0882885155690136E-2</v>
      </c>
      <c r="T98" s="171">
        <f t="shared" si="7"/>
        <v>-1.9507325800848574E-2</v>
      </c>
      <c r="U98" s="171">
        <f t="shared" si="8"/>
        <v>5.8295481269178273E-2</v>
      </c>
    </row>
    <row r="99" spans="12:21" x14ac:dyDescent="0.25">
      <c r="L99" s="158">
        <v>37925</v>
      </c>
      <c r="M99" s="157">
        <v>127.41556039867901</v>
      </c>
      <c r="N99" s="159">
        <f t="shared" si="9"/>
        <v>8.7796234784736082E-3</v>
      </c>
      <c r="O99" s="159">
        <f t="shared" si="10"/>
        <v>3.1551086257549654E-2</v>
      </c>
      <c r="P99" s="159">
        <f t="shared" si="5"/>
        <v>0.10862093080615076</v>
      </c>
      <c r="Q99" s="166">
        <v>37909.5</v>
      </c>
      <c r="R99" s="167">
        <v>107.20707814110401</v>
      </c>
      <c r="S99" s="170">
        <f t="shared" si="6"/>
        <v>-4.8099667511498634E-3</v>
      </c>
      <c r="T99" s="171">
        <f t="shared" si="7"/>
        <v>-2.932373813315714E-2</v>
      </c>
      <c r="U99" s="171">
        <f t="shared" si="8"/>
        <v>4.6094147245373751E-2</v>
      </c>
    </row>
    <row r="100" spans="12:21" x14ac:dyDescent="0.25">
      <c r="L100" s="158">
        <v>37955</v>
      </c>
      <c r="M100" s="157">
        <v>127.930904701112</v>
      </c>
      <c r="N100" s="159">
        <f t="shared" si="9"/>
        <v>4.0445947168501473E-3</v>
      </c>
      <c r="O100" s="159">
        <f t="shared" si="10"/>
        <v>2.5714303898727087E-2</v>
      </c>
      <c r="P100" s="159">
        <f t="shared" si="5"/>
        <v>9.655538917205253E-2</v>
      </c>
      <c r="Q100" s="166">
        <v>37940</v>
      </c>
      <c r="R100" s="167">
        <v>107.880929954481</v>
      </c>
      <c r="S100" s="170">
        <f t="shared" si="6"/>
        <v>6.2855160784260899E-3</v>
      </c>
      <c r="T100" s="171">
        <f t="shared" si="7"/>
        <v>-9.4532981620258916E-3</v>
      </c>
      <c r="U100" s="171">
        <f t="shared" si="8"/>
        <v>3.6392850188776027E-2</v>
      </c>
    </row>
    <row r="101" spans="12:21" x14ac:dyDescent="0.25">
      <c r="L101" s="158">
        <v>37986</v>
      </c>
      <c r="M101" s="157">
        <v>128.48359832329001</v>
      </c>
      <c r="N101" s="159">
        <f t="shared" si="9"/>
        <v>4.320251025108357E-3</v>
      </c>
      <c r="O101" s="159">
        <f t="shared" si="10"/>
        <v>1.7235536493168446E-2</v>
      </c>
      <c r="P101" s="159">
        <f t="shared" si="5"/>
        <v>9.204062839284366E-2</v>
      </c>
      <c r="Q101" s="166">
        <v>37970.5</v>
      </c>
      <c r="R101" s="167">
        <v>109.22543961416299</v>
      </c>
      <c r="S101" s="170">
        <f t="shared" si="6"/>
        <v>1.2462903872346054E-2</v>
      </c>
      <c r="T101" s="171">
        <f t="shared" si="7"/>
        <v>1.3926232913185954E-2</v>
      </c>
      <c r="U101" s="171">
        <f t="shared" si="8"/>
        <v>2.7674156416711559E-2</v>
      </c>
    </row>
    <row r="102" spans="12:21" x14ac:dyDescent="0.25">
      <c r="L102" s="158">
        <v>38017</v>
      </c>
      <c r="M102" s="157">
        <v>129.50181348739801</v>
      </c>
      <c r="N102" s="159">
        <f t="shared" si="9"/>
        <v>7.9248649430410101E-3</v>
      </c>
      <c r="O102" s="159">
        <f t="shared" si="10"/>
        <v>1.6373613098676465E-2</v>
      </c>
      <c r="P102" s="159">
        <f t="shared" si="5"/>
        <v>0.10185807280431169</v>
      </c>
      <c r="Q102" s="166">
        <v>38001.5</v>
      </c>
      <c r="R102" s="167">
        <v>109.973239900805</v>
      </c>
      <c r="S102" s="170">
        <f t="shared" si="6"/>
        <v>6.846393013235641E-3</v>
      </c>
      <c r="T102" s="171">
        <f t="shared" si="7"/>
        <v>2.5802044115596834E-2</v>
      </c>
      <c r="U102" s="171">
        <f t="shared" si="8"/>
        <v>1.1823382410449224E-2</v>
      </c>
    </row>
    <row r="103" spans="12:21" x14ac:dyDescent="0.25">
      <c r="L103" s="158">
        <v>38046</v>
      </c>
      <c r="M103" s="157">
        <v>131.964099198811</v>
      </c>
      <c r="N103" s="159">
        <f t="shared" si="9"/>
        <v>1.9013523016437217E-2</v>
      </c>
      <c r="O103" s="159">
        <f t="shared" si="10"/>
        <v>3.1526350158484817E-2</v>
      </c>
      <c r="P103" s="159">
        <f t="shared" si="5"/>
        <v>0.12377530302652695</v>
      </c>
      <c r="Q103" s="166">
        <v>38031.5</v>
      </c>
      <c r="R103" s="167">
        <v>112.810421843169</v>
      </c>
      <c r="S103" s="170">
        <f t="shared" si="6"/>
        <v>2.5798839289659092E-2</v>
      </c>
      <c r="T103" s="171">
        <f t="shared" si="7"/>
        <v>4.5693820870546187E-2</v>
      </c>
      <c r="U103" s="171">
        <f t="shared" si="8"/>
        <v>2.83791151768229E-2</v>
      </c>
    </row>
    <row r="104" spans="12:21" x14ac:dyDescent="0.25">
      <c r="L104" s="158">
        <v>38077</v>
      </c>
      <c r="M104" s="157">
        <v>134.50274323239799</v>
      </c>
      <c r="N104" s="159">
        <f t="shared" si="9"/>
        <v>1.9237383871824054E-2</v>
      </c>
      <c r="O104" s="159">
        <f t="shared" si="10"/>
        <v>4.6847574224708532E-2</v>
      </c>
      <c r="P104" s="159">
        <f t="shared" si="5"/>
        <v>0.13650752521811538</v>
      </c>
      <c r="Q104" s="166">
        <v>38061.5</v>
      </c>
      <c r="R104" s="167">
        <v>114.381349206043</v>
      </c>
      <c r="S104" s="170">
        <f t="shared" si="6"/>
        <v>1.3925374422036452E-2</v>
      </c>
      <c r="T104" s="171">
        <f t="shared" si="7"/>
        <v>4.7204292425767846E-2</v>
      </c>
      <c r="U104" s="171">
        <f t="shared" si="8"/>
        <v>4.1266266152553799E-2</v>
      </c>
    </row>
    <row r="105" spans="12:21" x14ac:dyDescent="0.25">
      <c r="L105" s="158">
        <v>38107</v>
      </c>
      <c r="M105" s="157">
        <v>137.15842037196501</v>
      </c>
      <c r="N105" s="159">
        <f t="shared" si="9"/>
        <v>1.9744408743979758E-2</v>
      </c>
      <c r="O105" s="159">
        <f t="shared" si="10"/>
        <v>5.912354953478749E-2</v>
      </c>
      <c r="P105" s="159">
        <f t="shared" si="5"/>
        <v>0.1418938309153992</v>
      </c>
      <c r="Q105" s="166">
        <v>38092</v>
      </c>
      <c r="R105" s="167">
        <v>116.75148497987099</v>
      </c>
      <c r="S105" s="170">
        <f t="shared" si="6"/>
        <v>2.07213482816897E-2</v>
      </c>
      <c r="T105" s="171">
        <f t="shared" si="7"/>
        <v>6.1635404078118627E-2</v>
      </c>
      <c r="U105" s="171">
        <f t="shared" si="8"/>
        <v>7.0603491394239715E-2</v>
      </c>
    </row>
    <row r="106" spans="12:21" x14ac:dyDescent="0.25">
      <c r="L106" s="158">
        <v>38138</v>
      </c>
      <c r="M106" s="157">
        <v>138.77453946811099</v>
      </c>
      <c r="N106" s="159">
        <f t="shared" si="9"/>
        <v>1.1782864601117105E-2</v>
      </c>
      <c r="O106" s="159">
        <f t="shared" si="10"/>
        <v>5.1608280666090023E-2</v>
      </c>
      <c r="P106" s="159">
        <f t="shared" si="5"/>
        <v>0.13973651126941178</v>
      </c>
      <c r="Q106" s="166">
        <v>38122.5</v>
      </c>
      <c r="R106" s="167">
        <v>117.40773086442999</v>
      </c>
      <c r="S106" s="170">
        <f t="shared" si="6"/>
        <v>5.6208782669628921E-3</v>
      </c>
      <c r="T106" s="171">
        <f t="shared" si="7"/>
        <v>4.0752520433371409E-2</v>
      </c>
      <c r="U106" s="171">
        <f t="shared" si="8"/>
        <v>7.2114610549076863E-2</v>
      </c>
    </row>
    <row r="107" spans="12:21" x14ac:dyDescent="0.25">
      <c r="L107" s="158">
        <v>38168</v>
      </c>
      <c r="M107" s="157">
        <v>140.88046696772301</v>
      </c>
      <c r="N107" s="159">
        <f t="shared" si="9"/>
        <v>1.5175171956495204E-2</v>
      </c>
      <c r="O107" s="159">
        <f t="shared" si="10"/>
        <v>4.7417053229207307E-2</v>
      </c>
      <c r="P107" s="159">
        <f t="shared" ref="P107:P170" si="11">M107/M95-1</f>
        <v>0.1486643716293734</v>
      </c>
      <c r="Q107" s="166">
        <v>38153</v>
      </c>
      <c r="R107" s="167">
        <v>119.953350895996</v>
      </c>
      <c r="S107" s="170">
        <f t="shared" si="6"/>
        <v>2.1681877443874731E-2</v>
      </c>
      <c r="T107" s="171">
        <f t="shared" si="7"/>
        <v>4.8714250431823203E-2</v>
      </c>
      <c r="U107" s="171">
        <f t="shared" si="8"/>
        <v>9.1790461718992189E-2</v>
      </c>
    </row>
    <row r="108" spans="12:21" x14ac:dyDescent="0.25">
      <c r="L108" s="158">
        <v>38199</v>
      </c>
      <c r="M108" s="157">
        <v>142.74599916737699</v>
      </c>
      <c r="N108" s="159">
        <f t="shared" si="9"/>
        <v>1.3241950710465744E-2</v>
      </c>
      <c r="O108" s="159">
        <f t="shared" si="10"/>
        <v>4.0738139009320884E-2</v>
      </c>
      <c r="P108" s="159">
        <f t="shared" si="11"/>
        <v>0.15566568195664154</v>
      </c>
      <c r="Q108" s="166">
        <v>38183.5</v>
      </c>
      <c r="R108" s="167">
        <v>122.686844219078</v>
      </c>
      <c r="S108" s="170">
        <f t="shared" si="6"/>
        <v>2.2787969678746522E-2</v>
      </c>
      <c r="T108" s="171">
        <f t="shared" si="7"/>
        <v>5.0837548149647249E-2</v>
      </c>
      <c r="U108" s="171">
        <f t="shared" si="8"/>
        <v>0.11083343928160483</v>
      </c>
    </row>
    <row r="109" spans="12:21" x14ac:dyDescent="0.25">
      <c r="L109" s="158">
        <v>38230</v>
      </c>
      <c r="M109" s="157">
        <v>144.997033201862</v>
      </c>
      <c r="N109" s="159">
        <f t="shared" si="9"/>
        <v>1.5769507009758987E-2</v>
      </c>
      <c r="O109" s="159">
        <f t="shared" si="10"/>
        <v>4.4838871435641581E-2</v>
      </c>
      <c r="P109" s="159">
        <f t="shared" si="11"/>
        <v>0.16254576113175689</v>
      </c>
      <c r="Q109" s="166">
        <v>38214.5</v>
      </c>
      <c r="R109" s="167">
        <v>125.53957978792</v>
      </c>
      <c r="S109" s="170">
        <f t="shared" si="6"/>
        <v>2.3252171714091663E-2</v>
      </c>
      <c r="T109" s="171">
        <f t="shared" si="7"/>
        <v>6.9261613895594376E-2</v>
      </c>
      <c r="U109" s="171">
        <f t="shared" si="8"/>
        <v>0.15268580611530203</v>
      </c>
    </row>
    <row r="110" spans="12:21" x14ac:dyDescent="0.25">
      <c r="L110" s="158">
        <v>38260</v>
      </c>
      <c r="M110" s="157">
        <v>145.80652327181201</v>
      </c>
      <c r="N110" s="159">
        <f t="shared" si="9"/>
        <v>5.5828043655421489E-3</v>
      </c>
      <c r="O110" s="159">
        <f t="shared" si="10"/>
        <v>3.4966212208947356E-2</v>
      </c>
      <c r="P110" s="159">
        <f t="shared" si="11"/>
        <v>0.15438529789151856</v>
      </c>
      <c r="Q110" s="166">
        <v>38245</v>
      </c>
      <c r="R110" s="167">
        <v>127.44817388166101</v>
      </c>
      <c r="S110" s="170">
        <f t="shared" si="6"/>
        <v>1.5203126352384411E-2</v>
      </c>
      <c r="T110" s="171">
        <f t="shared" si="7"/>
        <v>6.2481147293361516E-2</v>
      </c>
      <c r="U110" s="171">
        <f t="shared" si="8"/>
        <v>0.18308561899110187</v>
      </c>
    </row>
    <row r="111" spans="12:21" x14ac:dyDescent="0.25">
      <c r="L111" s="158">
        <v>38291</v>
      </c>
      <c r="M111" s="157">
        <v>145.37241656895901</v>
      </c>
      <c r="N111" s="159">
        <f t="shared" si="9"/>
        <v>-2.9772790209374733E-3</v>
      </c>
      <c r="O111" s="159">
        <f t="shared" si="10"/>
        <v>1.8399236524327511E-2</v>
      </c>
      <c r="P111" s="159">
        <f t="shared" si="11"/>
        <v>0.14093142245808599</v>
      </c>
      <c r="Q111" s="166">
        <v>38275.5</v>
      </c>
      <c r="R111" s="167">
        <v>128.365501414666</v>
      </c>
      <c r="S111" s="170">
        <f t="shared" si="6"/>
        <v>7.1976514458085283E-3</v>
      </c>
      <c r="T111" s="171">
        <f t="shared" si="7"/>
        <v>4.6285787459393823E-2</v>
      </c>
      <c r="U111" s="171">
        <f t="shared" si="8"/>
        <v>0.19736032023663275</v>
      </c>
    </row>
    <row r="112" spans="12:21" x14ac:dyDescent="0.25">
      <c r="L112" s="158">
        <v>38321</v>
      </c>
      <c r="M112" s="157">
        <v>145.112435356508</v>
      </c>
      <c r="N112" s="159">
        <f t="shared" si="9"/>
        <v>-1.7883806198384367E-3</v>
      </c>
      <c r="O112" s="159">
        <f t="shared" si="10"/>
        <v>7.9589321310691297E-4</v>
      </c>
      <c r="P112" s="159">
        <f t="shared" si="11"/>
        <v>0.13430320605906454</v>
      </c>
      <c r="Q112" s="166">
        <v>38306</v>
      </c>
      <c r="R112" s="167">
        <v>127.989969124998</v>
      </c>
      <c r="S112" s="170">
        <f t="shared" si="6"/>
        <v>-2.9254923287752588E-3</v>
      </c>
      <c r="T112" s="171">
        <f t="shared" si="7"/>
        <v>1.9518858842904718E-2</v>
      </c>
      <c r="U112" s="171">
        <f t="shared" si="8"/>
        <v>0.18640031355867759</v>
      </c>
    </row>
    <row r="113" spans="12:21" x14ac:dyDescent="0.25">
      <c r="L113" s="158">
        <v>38352</v>
      </c>
      <c r="M113" s="157">
        <v>146.35070532235599</v>
      </c>
      <c r="N113" s="159">
        <f t="shared" si="9"/>
        <v>8.5331761044864507E-3</v>
      </c>
      <c r="O113" s="159">
        <f t="shared" si="10"/>
        <v>3.7322201938079225E-3</v>
      </c>
      <c r="P113" s="159">
        <f t="shared" si="11"/>
        <v>0.13906138396053347</v>
      </c>
      <c r="Q113" s="166">
        <v>38336.5</v>
      </c>
      <c r="R113" s="167">
        <v>127.31881576990099</v>
      </c>
      <c r="S113" s="170">
        <f t="shared" si="6"/>
        <v>-5.2437965231598715E-3</v>
      </c>
      <c r="T113" s="171">
        <f t="shared" si="7"/>
        <v>-1.0149859964264651E-3</v>
      </c>
      <c r="U113" s="171">
        <f t="shared" si="8"/>
        <v>0.1656516670443493</v>
      </c>
    </row>
    <row r="114" spans="12:21" x14ac:dyDescent="0.25">
      <c r="L114" s="158">
        <v>38383</v>
      </c>
      <c r="M114" s="157">
        <v>149.570099964317</v>
      </c>
      <c r="N114" s="159">
        <f t="shared" si="9"/>
        <v>2.1997807491736188E-2</v>
      </c>
      <c r="O114" s="159">
        <f t="shared" si="10"/>
        <v>2.8875377423245752E-2</v>
      </c>
      <c r="P114" s="159">
        <f t="shared" si="11"/>
        <v>0.15496529304488749</v>
      </c>
      <c r="Q114" s="166">
        <v>38367.5</v>
      </c>
      <c r="R114" s="167">
        <v>127.189561087643</v>
      </c>
      <c r="S114" s="170">
        <f t="shared" si="6"/>
        <v>-1.0152048735011521E-3</v>
      </c>
      <c r="T114" s="171">
        <f t="shared" si="7"/>
        <v>-9.1608751110182629E-3</v>
      </c>
      <c r="U114" s="171">
        <f t="shared" si="8"/>
        <v>0.15655009529924735</v>
      </c>
    </row>
    <row r="115" spans="12:21" x14ac:dyDescent="0.25">
      <c r="L115" s="158">
        <v>38411</v>
      </c>
      <c r="M115" s="157">
        <v>153.46171356307599</v>
      </c>
      <c r="N115" s="159">
        <f t="shared" si="9"/>
        <v>2.6018660144557115E-2</v>
      </c>
      <c r="O115" s="159">
        <f t="shared" si="10"/>
        <v>5.7536614185102142E-2</v>
      </c>
      <c r="P115" s="159">
        <f t="shared" si="11"/>
        <v>0.16290502109878902</v>
      </c>
      <c r="Q115" s="166">
        <v>38397</v>
      </c>
      <c r="R115" s="167">
        <v>129.93952005904001</v>
      </c>
      <c r="S115" s="170">
        <f t="shared" si="6"/>
        <v>2.1620948668122919E-2</v>
      </c>
      <c r="T115" s="171">
        <f t="shared" si="7"/>
        <v>1.5232060351057841E-2</v>
      </c>
      <c r="U115" s="171">
        <f t="shared" si="8"/>
        <v>0.15183967878148863</v>
      </c>
    </row>
    <row r="116" spans="12:21" x14ac:dyDescent="0.25">
      <c r="L116" s="158">
        <v>38442</v>
      </c>
      <c r="M116" s="157">
        <v>156.86068371139299</v>
      </c>
      <c r="N116" s="159">
        <f t="shared" si="9"/>
        <v>2.2148652386316359E-2</v>
      </c>
      <c r="O116" s="159">
        <f t="shared" si="10"/>
        <v>7.181365040836285E-2</v>
      </c>
      <c r="P116" s="159">
        <f t="shared" si="11"/>
        <v>0.16622665041384521</v>
      </c>
      <c r="Q116" s="166">
        <v>38426.5</v>
      </c>
      <c r="R116" s="167">
        <v>132.33555811225</v>
      </c>
      <c r="S116" s="170">
        <f t="shared" si="6"/>
        <v>1.8439640627588183E-2</v>
      </c>
      <c r="T116" s="171">
        <f t="shared" si="7"/>
        <v>3.9402992495748634E-2</v>
      </c>
      <c r="U116" s="171">
        <f t="shared" si="8"/>
        <v>0.15696797625515724</v>
      </c>
    </row>
    <row r="117" spans="12:21" x14ac:dyDescent="0.25">
      <c r="L117" s="158">
        <v>38472</v>
      </c>
      <c r="M117" s="157">
        <v>159.030399056541</v>
      </c>
      <c r="N117" s="159">
        <f t="shared" si="9"/>
        <v>1.3832117097870356E-2</v>
      </c>
      <c r="O117" s="159">
        <f t="shared" si="10"/>
        <v>6.3249934943420794E-2</v>
      </c>
      <c r="P117" s="159">
        <f t="shared" si="11"/>
        <v>0.1594650815112959</v>
      </c>
      <c r="Q117" s="166">
        <v>38457</v>
      </c>
      <c r="R117" s="167">
        <v>134.21981673978999</v>
      </c>
      <c r="S117" s="170">
        <f t="shared" si="6"/>
        <v>1.4238490806391724E-2</v>
      </c>
      <c r="T117" s="171">
        <f t="shared" si="7"/>
        <v>5.5273841595401274E-2</v>
      </c>
      <c r="U117" s="171">
        <f t="shared" si="8"/>
        <v>0.14961978224885697</v>
      </c>
    </row>
    <row r="118" spans="12:21" x14ac:dyDescent="0.25">
      <c r="L118" s="158">
        <v>38503</v>
      </c>
      <c r="M118" s="157">
        <v>160.75776878364599</v>
      </c>
      <c r="N118" s="159">
        <f t="shared" si="9"/>
        <v>1.0861883874735412E-2</v>
      </c>
      <c r="O118" s="159">
        <f t="shared" si="10"/>
        <v>4.7543162728801214E-2</v>
      </c>
      <c r="P118" s="159">
        <f t="shared" si="11"/>
        <v>0.15840967226258762</v>
      </c>
      <c r="Q118" s="166">
        <v>38487.5</v>
      </c>
      <c r="R118" s="167">
        <v>134.23061591521</v>
      </c>
      <c r="S118" s="170">
        <f t="shared" si="6"/>
        <v>8.0458874720079621E-5</v>
      </c>
      <c r="T118" s="171">
        <f t="shared" si="7"/>
        <v>3.3023793332623175E-2</v>
      </c>
      <c r="U118" s="171">
        <f t="shared" si="8"/>
        <v>0.14328600788823076</v>
      </c>
    </row>
    <row r="119" spans="12:21" x14ac:dyDescent="0.25">
      <c r="L119" s="158">
        <v>38533</v>
      </c>
      <c r="M119" s="157">
        <v>162.190267232498</v>
      </c>
      <c r="N119" s="159">
        <f t="shared" si="9"/>
        <v>8.910912733430143E-3</v>
      </c>
      <c r="O119" s="159">
        <f t="shared" si="10"/>
        <v>3.3976541444323161E-2</v>
      </c>
      <c r="P119" s="159">
        <f t="shared" si="11"/>
        <v>0.15126156750784525</v>
      </c>
      <c r="Q119" s="166">
        <v>38518</v>
      </c>
      <c r="R119" s="167">
        <v>135.35270106031501</v>
      </c>
      <c r="S119" s="170">
        <f t="shared" si="6"/>
        <v>8.3593831217596559E-3</v>
      </c>
      <c r="T119" s="171">
        <f t="shared" si="7"/>
        <v>2.2799185578722625E-2</v>
      </c>
      <c r="U119" s="171">
        <f t="shared" si="8"/>
        <v>0.12837782395650477</v>
      </c>
    </row>
    <row r="120" spans="12:21" x14ac:dyDescent="0.25">
      <c r="L120" s="158">
        <v>38564</v>
      </c>
      <c r="M120" s="157">
        <v>163.87785778971099</v>
      </c>
      <c r="N120" s="159">
        <f t="shared" si="9"/>
        <v>1.0405005096846276E-2</v>
      </c>
      <c r="O120" s="159">
        <f t="shared" si="10"/>
        <v>3.0481334146979844E-2</v>
      </c>
      <c r="P120" s="159">
        <f t="shared" si="11"/>
        <v>0.14803818492703114</v>
      </c>
      <c r="Q120" s="166">
        <v>38548.5</v>
      </c>
      <c r="R120" s="167">
        <v>137.34149786990901</v>
      </c>
      <c r="S120" s="170">
        <f t="shared" si="6"/>
        <v>1.4693440130963964E-2</v>
      </c>
      <c r="T120" s="171">
        <f t="shared" si="7"/>
        <v>2.3257974909703272E-2</v>
      </c>
      <c r="U120" s="171">
        <f t="shared" si="8"/>
        <v>0.11944763714569651</v>
      </c>
    </row>
    <row r="121" spans="12:21" x14ac:dyDescent="0.25">
      <c r="L121" s="158">
        <v>38595</v>
      </c>
      <c r="M121" s="157">
        <v>166.12324126842799</v>
      </c>
      <c r="N121" s="159">
        <f t="shared" si="9"/>
        <v>1.370156718547233E-2</v>
      </c>
      <c r="O121" s="159">
        <f t="shared" si="10"/>
        <v>3.3376131837230538E-2</v>
      </c>
      <c r="P121" s="159">
        <f t="shared" si="11"/>
        <v>0.14570096780638608</v>
      </c>
      <c r="Q121" s="166">
        <v>38579.5</v>
      </c>
      <c r="R121" s="167">
        <v>139.801174253992</v>
      </c>
      <c r="S121" s="170">
        <f t="shared" si="6"/>
        <v>1.7909200221573496E-2</v>
      </c>
      <c r="T121" s="171">
        <f t="shared" si="7"/>
        <v>4.1499908949987896E-2</v>
      </c>
      <c r="U121" s="171">
        <f t="shared" si="8"/>
        <v>0.1136023753637283</v>
      </c>
    </row>
    <row r="122" spans="12:21" x14ac:dyDescent="0.25">
      <c r="L122" s="158">
        <v>38625</v>
      </c>
      <c r="M122" s="157">
        <v>167.910042352966</v>
      </c>
      <c r="N122" s="159">
        <f t="shared" si="9"/>
        <v>1.0755876606397541E-2</v>
      </c>
      <c r="O122" s="159">
        <f t="shared" si="10"/>
        <v>3.5265834492206327E-2</v>
      </c>
      <c r="P122" s="159">
        <f t="shared" si="11"/>
        <v>0.15159485724756427</v>
      </c>
      <c r="Q122" s="166">
        <v>38610</v>
      </c>
      <c r="R122" s="167">
        <v>142.46973940648101</v>
      </c>
      <c r="S122" s="170">
        <f t="shared" si="6"/>
        <v>1.9088288540700882E-2</v>
      </c>
      <c r="T122" s="171">
        <f t="shared" si="7"/>
        <v>5.2581428301120781E-2</v>
      </c>
      <c r="U122" s="171">
        <f t="shared" si="8"/>
        <v>0.11786410952241599</v>
      </c>
    </row>
    <row r="123" spans="12:21" x14ac:dyDescent="0.25">
      <c r="L123" s="158">
        <v>38656</v>
      </c>
      <c r="M123" s="157">
        <v>169.06670219698199</v>
      </c>
      <c r="N123" s="159">
        <f t="shared" si="9"/>
        <v>6.8885685918924633E-3</v>
      </c>
      <c r="O123" s="159">
        <f t="shared" si="10"/>
        <v>3.166287671351764E-2</v>
      </c>
      <c r="P123" s="159">
        <f t="shared" si="11"/>
        <v>0.16299024386640326</v>
      </c>
      <c r="Q123" s="166">
        <v>38640.5</v>
      </c>
      <c r="R123" s="167">
        <v>145.31273459467201</v>
      </c>
      <c r="S123" s="170">
        <f t="shared" si="6"/>
        <v>1.9955080987967833E-2</v>
      </c>
      <c r="T123" s="171">
        <f t="shared" si="7"/>
        <v>5.8039535380001617E-2</v>
      </c>
      <c r="U123" s="171">
        <f t="shared" si="8"/>
        <v>0.13202326943950804</v>
      </c>
    </row>
    <row r="124" spans="12:21" x14ac:dyDescent="0.25">
      <c r="L124" s="158">
        <v>38686</v>
      </c>
      <c r="M124" s="157">
        <v>169.04954113897799</v>
      </c>
      <c r="N124" s="159">
        <f t="shared" si="9"/>
        <v>-1.0150465929126273E-4</v>
      </c>
      <c r="O124" s="159">
        <f t="shared" si="10"/>
        <v>1.7615234618626241E-2</v>
      </c>
      <c r="P124" s="159">
        <f t="shared" si="11"/>
        <v>0.16495557891825063</v>
      </c>
      <c r="Q124" s="166">
        <v>38671</v>
      </c>
      <c r="R124" s="167">
        <v>147.41176493050099</v>
      </c>
      <c r="S124" s="170">
        <f t="shared" si="6"/>
        <v>1.4444916625400372E-2</v>
      </c>
      <c r="T124" s="171">
        <f t="shared" si="7"/>
        <v>5.4438674904704332E-2</v>
      </c>
      <c r="U124" s="171">
        <f t="shared" si="8"/>
        <v>0.15174467138542092</v>
      </c>
    </row>
    <row r="125" spans="12:21" x14ac:dyDescent="0.25">
      <c r="L125" s="158">
        <v>38717</v>
      </c>
      <c r="M125" s="157">
        <v>170.49150692486899</v>
      </c>
      <c r="N125" s="159">
        <f t="shared" si="9"/>
        <v>8.5298414664465305E-3</v>
      </c>
      <c r="O125" s="159">
        <f t="shared" si="10"/>
        <v>1.5374092792356242E-2</v>
      </c>
      <c r="P125" s="159">
        <f t="shared" si="11"/>
        <v>0.16495172708146377</v>
      </c>
      <c r="Q125" s="166">
        <v>38701.5</v>
      </c>
      <c r="R125" s="167">
        <v>148.05004643413301</v>
      </c>
      <c r="S125" s="170">
        <f t="shared" si="6"/>
        <v>4.3299224043138462E-3</v>
      </c>
      <c r="T125" s="171">
        <f t="shared" si="7"/>
        <v>3.9168366917067265E-2</v>
      </c>
      <c r="U125" s="171">
        <f t="shared" si="8"/>
        <v>0.16282927655955315</v>
      </c>
    </row>
    <row r="126" spans="12:21" x14ac:dyDescent="0.25">
      <c r="L126" s="158">
        <v>38748</v>
      </c>
      <c r="M126" s="157">
        <v>172.157630778569</v>
      </c>
      <c r="N126" s="159">
        <f t="shared" si="9"/>
        <v>9.7724742056166658E-3</v>
      </c>
      <c r="O126" s="159">
        <f t="shared" si="10"/>
        <v>1.8282302436973819E-2</v>
      </c>
      <c r="P126" s="159">
        <f t="shared" si="11"/>
        <v>0.15101635166146665</v>
      </c>
      <c r="Q126" s="166">
        <v>38732.5</v>
      </c>
      <c r="R126" s="167">
        <v>147.92743531400399</v>
      </c>
      <c r="S126" s="170">
        <f t="shared" si="6"/>
        <v>-8.2817346621755217E-4</v>
      </c>
      <c r="T126" s="171">
        <f t="shared" si="7"/>
        <v>1.7993610309690267E-2</v>
      </c>
      <c r="U126" s="171">
        <f t="shared" si="8"/>
        <v>0.16304698317239308</v>
      </c>
    </row>
    <row r="127" spans="12:21" x14ac:dyDescent="0.25">
      <c r="L127" s="158">
        <v>38776</v>
      </c>
      <c r="M127" s="157">
        <v>174.90503196000401</v>
      </c>
      <c r="N127" s="159">
        <f t="shared" si="9"/>
        <v>1.5958637261735742E-2</v>
      </c>
      <c r="O127" s="159">
        <f t="shared" si="10"/>
        <v>3.4637720880958511E-2</v>
      </c>
      <c r="P127" s="159">
        <f t="shared" si="11"/>
        <v>0.13973073738756581</v>
      </c>
      <c r="Q127" s="166">
        <v>38762</v>
      </c>
      <c r="R127" s="167">
        <v>148.74442774645499</v>
      </c>
      <c r="S127" s="170">
        <f t="shared" si="6"/>
        <v>5.5229270399825836E-3</v>
      </c>
      <c r="T127" s="171">
        <f t="shared" si="7"/>
        <v>9.04041015031809E-3</v>
      </c>
      <c r="U127" s="171">
        <f t="shared" si="8"/>
        <v>0.1447204644042912</v>
      </c>
    </row>
    <row r="128" spans="12:21" x14ac:dyDescent="0.25">
      <c r="L128" s="158">
        <v>38807</v>
      </c>
      <c r="M128" s="157">
        <v>175.63215393871999</v>
      </c>
      <c r="N128" s="159">
        <f t="shared" si="9"/>
        <v>4.1572387630464114E-3</v>
      </c>
      <c r="O128" s="159">
        <f t="shared" si="10"/>
        <v>3.0151924319117951E-2</v>
      </c>
      <c r="P128" s="159">
        <f t="shared" si="11"/>
        <v>0.1196696953193479</v>
      </c>
      <c r="Q128" s="166">
        <v>38791.5</v>
      </c>
      <c r="R128" s="167">
        <v>150.590146255843</v>
      </c>
      <c r="S128" s="170">
        <f t="shared" si="6"/>
        <v>1.2408656494575787E-2</v>
      </c>
      <c r="T128" s="171">
        <f t="shared" si="7"/>
        <v>1.7157034954663475E-2</v>
      </c>
      <c r="U128" s="171">
        <f t="shared" si="8"/>
        <v>0.13794167194359841</v>
      </c>
    </row>
    <row r="129" spans="12:21" x14ac:dyDescent="0.25">
      <c r="L129" s="158">
        <v>38837</v>
      </c>
      <c r="M129" s="157">
        <v>176.814350699812</v>
      </c>
      <c r="N129" s="159">
        <f t="shared" si="9"/>
        <v>6.7310952725916362E-3</v>
      </c>
      <c r="O129" s="159">
        <f t="shared" si="10"/>
        <v>2.7049163607697047E-2</v>
      </c>
      <c r="P129" s="159">
        <f t="shared" si="11"/>
        <v>0.11182737230602169</v>
      </c>
      <c r="Q129" s="166">
        <v>38822</v>
      </c>
      <c r="R129" s="167">
        <v>152.33596916593501</v>
      </c>
      <c r="S129" s="170">
        <f t="shared" si="6"/>
        <v>1.1593208144747846E-2</v>
      </c>
      <c r="T129" s="171">
        <f t="shared" si="7"/>
        <v>2.9802002871023081E-2</v>
      </c>
      <c r="U129" s="171">
        <f t="shared" si="8"/>
        <v>0.13497375325185068</v>
      </c>
    </row>
    <row r="130" spans="12:21" x14ac:dyDescent="0.25">
      <c r="L130" s="158">
        <v>38868</v>
      </c>
      <c r="M130" s="157">
        <v>177.425639519394</v>
      </c>
      <c r="N130" s="159">
        <f t="shared" si="9"/>
        <v>3.4572353271247191E-3</v>
      </c>
      <c r="O130" s="159">
        <f t="shared" si="10"/>
        <v>1.4411292409050702E-2</v>
      </c>
      <c r="P130" s="159">
        <f t="shared" si="11"/>
        <v>0.10368314304100767</v>
      </c>
      <c r="Q130" s="166">
        <v>38852.5</v>
      </c>
      <c r="R130" s="167">
        <v>153.27946957599801</v>
      </c>
      <c r="S130" s="170">
        <f t="shared" si="6"/>
        <v>6.1935497914826776E-3</v>
      </c>
      <c r="T130" s="171">
        <f t="shared" si="7"/>
        <v>3.0488818292227382E-2</v>
      </c>
      <c r="U130" s="171">
        <f t="shared" si="8"/>
        <v>0.14191139279894749</v>
      </c>
    </row>
    <row r="131" spans="12:21" x14ac:dyDescent="0.25">
      <c r="L131" s="158">
        <v>38898</v>
      </c>
      <c r="M131" s="157">
        <v>179.058908117719</v>
      </c>
      <c r="N131" s="159">
        <f t="shared" si="9"/>
        <v>9.2053696565455034E-3</v>
      </c>
      <c r="O131" s="159">
        <f t="shared" si="10"/>
        <v>1.9510972803958415E-2</v>
      </c>
      <c r="P131" s="159">
        <f t="shared" si="11"/>
        <v>0.1040052598288157</v>
      </c>
      <c r="Q131" s="166">
        <v>38883</v>
      </c>
      <c r="R131" s="167">
        <v>154.093749761276</v>
      </c>
      <c r="S131" s="170">
        <f t="shared" si="6"/>
        <v>5.312389112060778E-3</v>
      </c>
      <c r="T131" s="171">
        <f t="shared" si="7"/>
        <v>2.3265821785448004E-2</v>
      </c>
      <c r="U131" s="171">
        <f t="shared" si="8"/>
        <v>0.13846084011732951</v>
      </c>
    </row>
    <row r="132" spans="12:21" x14ac:dyDescent="0.25">
      <c r="L132" s="158">
        <v>38929</v>
      </c>
      <c r="M132" s="157">
        <v>178.833886204159</v>
      </c>
      <c r="N132" s="159">
        <f t="shared" si="9"/>
        <v>-1.2566920904715229E-3</v>
      </c>
      <c r="O132" s="159">
        <f t="shared" si="10"/>
        <v>1.142178503245872E-2</v>
      </c>
      <c r="P132" s="159">
        <f t="shared" si="11"/>
        <v>9.1263265313363373E-2</v>
      </c>
      <c r="Q132" s="166">
        <v>38913.5</v>
      </c>
      <c r="R132" s="167">
        <v>155.468375591724</v>
      </c>
      <c r="S132" s="170">
        <f t="shared" si="6"/>
        <v>8.9207111422597851E-3</v>
      </c>
      <c r="T132" s="171">
        <f t="shared" si="7"/>
        <v>2.0562487263772633E-2</v>
      </c>
      <c r="U132" s="171">
        <f t="shared" si="8"/>
        <v>0.13198398155657887</v>
      </c>
    </row>
    <row r="133" spans="12:21" x14ac:dyDescent="0.25">
      <c r="L133" s="158">
        <v>38960</v>
      </c>
      <c r="M133" s="157">
        <v>178.22736070767499</v>
      </c>
      <c r="N133" s="159">
        <f t="shared" si="9"/>
        <v>-3.3915579947281227E-3</v>
      </c>
      <c r="O133" s="159">
        <f t="shared" si="10"/>
        <v>4.5186320897738774E-3</v>
      </c>
      <c r="P133" s="159">
        <f t="shared" si="11"/>
        <v>7.2862287942532467E-2</v>
      </c>
      <c r="Q133" s="166">
        <v>38944.5</v>
      </c>
      <c r="R133" s="167">
        <v>156.58491437774799</v>
      </c>
      <c r="S133" s="170">
        <f t="shared" si="6"/>
        <v>7.1817743111701748E-3</v>
      </c>
      <c r="T133" s="171">
        <f t="shared" si="7"/>
        <v>2.1564824114367775E-2</v>
      </c>
      <c r="U133" s="171">
        <f t="shared" si="8"/>
        <v>0.12005435729218661</v>
      </c>
    </row>
    <row r="134" spans="12:21" x14ac:dyDescent="0.25">
      <c r="L134" s="158">
        <v>38990</v>
      </c>
      <c r="M134" s="157">
        <v>176.286778810481</v>
      </c>
      <c r="N134" s="159">
        <f t="shared" si="9"/>
        <v>-1.0888237863640349E-2</v>
      </c>
      <c r="O134" s="159">
        <f t="shared" si="10"/>
        <v>-1.5481660959395072E-2</v>
      </c>
      <c r="P134" s="159">
        <f t="shared" si="11"/>
        <v>4.9888239798702161E-2</v>
      </c>
      <c r="Q134" s="166">
        <v>38975</v>
      </c>
      <c r="R134" s="167">
        <v>156.63112897208899</v>
      </c>
      <c r="S134" s="170">
        <f t="shared" si="6"/>
        <v>2.9514078367420815E-4</v>
      </c>
      <c r="T134" s="171">
        <f t="shared" si="7"/>
        <v>1.6466464180045826E-2</v>
      </c>
      <c r="U134" s="171">
        <f t="shared" si="8"/>
        <v>9.9399280328604123E-2</v>
      </c>
    </row>
    <row r="135" spans="12:21" x14ac:dyDescent="0.25">
      <c r="L135" s="158">
        <v>39021</v>
      </c>
      <c r="M135" s="157">
        <v>174.90207960261299</v>
      </c>
      <c r="N135" s="159">
        <f t="shared" si="9"/>
        <v>-7.8548103108552203E-3</v>
      </c>
      <c r="O135" s="159">
        <f t="shared" si="10"/>
        <v>-2.1985803054446973E-2</v>
      </c>
      <c r="P135" s="159">
        <f t="shared" si="11"/>
        <v>3.4515237653551134E-2</v>
      </c>
      <c r="Q135" s="166">
        <v>39005.5</v>
      </c>
      <c r="R135" s="167">
        <v>158.10241502133599</v>
      </c>
      <c r="S135" s="170">
        <f t="shared" si="6"/>
        <v>9.39331829440615E-3</v>
      </c>
      <c r="T135" s="171">
        <f t="shared" si="7"/>
        <v>1.6942605977496417E-2</v>
      </c>
      <c r="U135" s="171">
        <f t="shared" si="8"/>
        <v>8.8014862994209464E-2</v>
      </c>
    </row>
    <row r="136" spans="12:21" x14ac:dyDescent="0.25">
      <c r="L136" s="158">
        <v>39051</v>
      </c>
      <c r="M136" s="157">
        <v>175.146781886691</v>
      </c>
      <c r="N136" s="159">
        <f t="shared" si="9"/>
        <v>1.3990816154616503E-3</v>
      </c>
      <c r="O136" s="159">
        <f t="shared" si="10"/>
        <v>-1.7284544913598876E-2</v>
      </c>
      <c r="P136" s="159">
        <f t="shared" si="11"/>
        <v>3.6067774609931602E-2</v>
      </c>
      <c r="Q136" s="166">
        <v>39036</v>
      </c>
      <c r="R136" s="167">
        <v>160.00496016706401</v>
      </c>
      <c r="S136" s="170">
        <f t="shared" ref="S136:S199" si="12">R136/R135-1</f>
        <v>1.2033624821425226E-2</v>
      </c>
      <c r="T136" s="171">
        <f t="shared" si="7"/>
        <v>2.1841476893907252E-2</v>
      </c>
      <c r="U136" s="171">
        <f t="shared" si="8"/>
        <v>8.5428698601500486E-2</v>
      </c>
    </row>
    <row r="137" spans="12:21" x14ac:dyDescent="0.25">
      <c r="L137" s="158">
        <v>39082</v>
      </c>
      <c r="M137" s="157">
        <v>176.76427770018199</v>
      </c>
      <c r="N137" s="159">
        <f t="shared" si="9"/>
        <v>9.2350872569124665E-3</v>
      </c>
      <c r="O137" s="159">
        <f t="shared" si="10"/>
        <v>2.7086483338285561E-3</v>
      </c>
      <c r="P137" s="159">
        <f t="shared" si="11"/>
        <v>3.6792277154763076E-2</v>
      </c>
      <c r="Q137" s="166">
        <v>39066.5</v>
      </c>
      <c r="R137" s="167">
        <v>163.494098636084</v>
      </c>
      <c r="S137" s="170">
        <f t="shared" si="12"/>
        <v>2.180643940898408E-2</v>
      </c>
      <c r="T137" s="171">
        <f t="shared" si="7"/>
        <v>4.3816128435222979E-2</v>
      </c>
      <c r="U137" s="171">
        <f t="shared" si="8"/>
        <v>0.10431642930164164</v>
      </c>
    </row>
    <row r="138" spans="12:21" x14ac:dyDescent="0.25">
      <c r="L138" s="158">
        <v>39113</v>
      </c>
      <c r="M138" s="157">
        <v>179.61761259997201</v>
      </c>
      <c r="N138" s="159">
        <f t="shared" si="9"/>
        <v>1.6142033542714262E-2</v>
      </c>
      <c r="O138" s="159">
        <f t="shared" si="10"/>
        <v>2.6960988731940638E-2</v>
      </c>
      <c r="P138" s="159">
        <f t="shared" si="11"/>
        <v>4.3332275122896613E-2</v>
      </c>
      <c r="Q138" s="166">
        <v>39097.5</v>
      </c>
      <c r="R138" s="167">
        <v>163.79097006912301</v>
      </c>
      <c r="S138" s="170">
        <f t="shared" si="12"/>
        <v>1.8157929583733079E-3</v>
      </c>
      <c r="T138" s="171">
        <f t="shared" ref="T138:T201" si="13">R138/R135-1</f>
        <v>3.5980190732819217E-2</v>
      </c>
      <c r="U138" s="171">
        <f t="shared" si="8"/>
        <v>0.10723862494773639</v>
      </c>
    </row>
    <row r="139" spans="12:21" x14ac:dyDescent="0.25">
      <c r="L139" s="158">
        <v>39141</v>
      </c>
      <c r="M139" s="157">
        <v>182.01685946617701</v>
      </c>
      <c r="N139" s="159">
        <f t="shared" si="9"/>
        <v>1.3357525642813117E-2</v>
      </c>
      <c r="O139" s="159">
        <f t="shared" si="10"/>
        <v>3.9224686320131763E-2</v>
      </c>
      <c r="P139" s="159">
        <f t="shared" si="11"/>
        <v>4.0661080052855736E-2</v>
      </c>
      <c r="Q139" s="166">
        <v>39127</v>
      </c>
      <c r="R139" s="167">
        <v>164.73851424149501</v>
      </c>
      <c r="S139" s="170">
        <f t="shared" si="12"/>
        <v>5.7850818758331535E-3</v>
      </c>
      <c r="T139" s="171">
        <f t="shared" si="13"/>
        <v>2.9583795836632953E-2</v>
      </c>
      <c r="U139" s="171">
        <f t="shared" si="8"/>
        <v>0.1075272985842739</v>
      </c>
    </row>
    <row r="140" spans="12:21" x14ac:dyDescent="0.25">
      <c r="L140" s="158">
        <v>39172</v>
      </c>
      <c r="M140" s="157">
        <v>183.65654600352801</v>
      </c>
      <c r="N140" s="159">
        <f t="shared" si="9"/>
        <v>9.008432197763927E-3</v>
      </c>
      <c r="O140" s="159">
        <f t="shared" si="10"/>
        <v>3.8991296165825418E-2</v>
      </c>
      <c r="P140" s="159">
        <f t="shared" si="11"/>
        <v>4.5688627536890625E-2</v>
      </c>
      <c r="Q140" s="166">
        <v>39156.5</v>
      </c>
      <c r="R140" s="167">
        <v>164.473232017909</v>
      </c>
      <c r="S140" s="170">
        <f t="shared" si="12"/>
        <v>-1.6103230310620109E-3</v>
      </c>
      <c r="T140" s="171">
        <f t="shared" si="13"/>
        <v>5.9887995346206147E-3</v>
      </c>
      <c r="U140" s="171">
        <f t="shared" si="8"/>
        <v>9.2191196484260773E-2</v>
      </c>
    </row>
    <row r="141" spans="12:21" x14ac:dyDescent="0.25">
      <c r="L141" s="158">
        <v>39202</v>
      </c>
      <c r="M141" s="157">
        <v>185.099592882428</v>
      </c>
      <c r="N141" s="159">
        <f t="shared" si="9"/>
        <v>7.8573125233023511E-3</v>
      </c>
      <c r="O141" s="159">
        <f t="shared" si="10"/>
        <v>3.0520282521875775E-2</v>
      </c>
      <c r="P141" s="159">
        <f t="shared" si="11"/>
        <v>4.6858426082633686E-2</v>
      </c>
      <c r="Q141" s="166">
        <v>39187</v>
      </c>
      <c r="R141" s="167">
        <v>166.394827343587</v>
      </c>
      <c r="S141" s="170">
        <f t="shared" si="12"/>
        <v>1.1683331701469513E-2</v>
      </c>
      <c r="T141" s="171">
        <f t="shared" si="13"/>
        <v>1.5897440947844066E-2</v>
      </c>
      <c r="U141" s="171">
        <f t="shared" si="8"/>
        <v>9.2288500572954568E-2</v>
      </c>
    </row>
    <row r="142" spans="12:21" x14ac:dyDescent="0.25">
      <c r="L142" s="158">
        <v>39233</v>
      </c>
      <c r="M142" s="157">
        <v>185.210512597823</v>
      </c>
      <c r="N142" s="159">
        <f t="shared" si="9"/>
        <v>5.9924343250972179E-4</v>
      </c>
      <c r="O142" s="159">
        <f t="shared" si="10"/>
        <v>1.7545919323146197E-2</v>
      </c>
      <c r="P142" s="159">
        <f t="shared" si="11"/>
        <v>4.3876821295481649E-2</v>
      </c>
      <c r="Q142" s="166">
        <v>39217.5</v>
      </c>
      <c r="R142" s="167">
        <v>167.934063461139</v>
      </c>
      <c r="S142" s="170">
        <f t="shared" si="12"/>
        <v>9.2505046107813627E-3</v>
      </c>
      <c r="T142" s="171">
        <f t="shared" si="13"/>
        <v>1.9397705717799196E-2</v>
      </c>
      <c r="U142" s="171">
        <f t="shared" si="8"/>
        <v>9.5607023730435392E-2</v>
      </c>
    </row>
    <row r="143" spans="12:21" x14ac:dyDescent="0.25">
      <c r="L143" s="158">
        <v>39263</v>
      </c>
      <c r="M143" s="157">
        <v>186.28786396378399</v>
      </c>
      <c r="N143" s="159">
        <f t="shared" si="9"/>
        <v>5.8169018099982761E-3</v>
      </c>
      <c r="O143" s="159">
        <f t="shared" si="10"/>
        <v>1.4327384552933031E-2</v>
      </c>
      <c r="P143" s="159">
        <f t="shared" si="11"/>
        <v>4.0371941960644753E-2</v>
      </c>
      <c r="Q143" s="166">
        <v>39248</v>
      </c>
      <c r="R143" s="167">
        <v>169.93822801286001</v>
      </c>
      <c r="S143" s="170">
        <f t="shared" si="12"/>
        <v>1.1934234844408254E-2</v>
      </c>
      <c r="T143" s="171">
        <f t="shared" si="13"/>
        <v>3.3227267002061023E-2</v>
      </c>
      <c r="U143" s="171">
        <f t="shared" si="8"/>
        <v>0.10282362702011261</v>
      </c>
    </row>
    <row r="144" spans="12:21" x14ac:dyDescent="0.25">
      <c r="L144" s="158">
        <v>39294</v>
      </c>
      <c r="M144" s="157">
        <v>186.10917100469999</v>
      </c>
      <c r="N144" s="159">
        <f t="shared" si="9"/>
        <v>-9.5923027556288343E-4</v>
      </c>
      <c r="O144" s="159">
        <f t="shared" si="10"/>
        <v>5.4542428027557488E-3</v>
      </c>
      <c r="P144" s="159">
        <f t="shared" si="11"/>
        <v>4.0681802285700064E-2</v>
      </c>
      <c r="Q144" s="166">
        <v>39278.5</v>
      </c>
      <c r="R144" s="167">
        <v>171.23840098022399</v>
      </c>
      <c r="S144" s="170">
        <f t="shared" si="12"/>
        <v>7.6508563291926013E-3</v>
      </c>
      <c r="T144" s="171">
        <f t="shared" si="13"/>
        <v>2.910891951367911E-2</v>
      </c>
      <c r="U144" s="171">
        <f t="shared" si="8"/>
        <v>0.10143558346498516</v>
      </c>
    </row>
    <row r="145" spans="12:21" x14ac:dyDescent="0.25">
      <c r="L145" s="158">
        <v>39325</v>
      </c>
      <c r="M145" s="157">
        <v>187.249368907882</v>
      </c>
      <c r="N145" s="159">
        <f t="shared" si="9"/>
        <v>6.1265003601205237E-3</v>
      </c>
      <c r="O145" s="159">
        <f t="shared" si="10"/>
        <v>1.1008318488304747E-2</v>
      </c>
      <c r="P145" s="159">
        <f t="shared" si="11"/>
        <v>5.0620781031509132E-2</v>
      </c>
      <c r="Q145" s="166">
        <v>39309.5</v>
      </c>
      <c r="R145" s="167">
        <v>171.388231624837</v>
      </c>
      <c r="S145" s="170">
        <f t="shared" si="12"/>
        <v>8.7498273608810351E-4</v>
      </c>
      <c r="T145" s="171">
        <f t="shared" si="13"/>
        <v>2.0568597534694311E-2</v>
      </c>
      <c r="U145" s="171">
        <f t="shared" si="8"/>
        <v>9.4538591446793108E-2</v>
      </c>
    </row>
    <row r="146" spans="12:21" x14ac:dyDescent="0.25">
      <c r="L146" s="158">
        <v>39355</v>
      </c>
      <c r="M146" s="157">
        <v>185.359861457981</v>
      </c>
      <c r="N146" s="159">
        <f t="shared" si="9"/>
        <v>-1.0090861512225158E-2</v>
      </c>
      <c r="O146" s="159">
        <f t="shared" si="10"/>
        <v>-4.9815510579014344E-3</v>
      </c>
      <c r="P146" s="159">
        <f t="shared" si="11"/>
        <v>5.1467743121304199E-2</v>
      </c>
      <c r="Q146" s="166">
        <v>39340</v>
      </c>
      <c r="R146" s="167">
        <v>171.44272648851</v>
      </c>
      <c r="S146" s="170">
        <f t="shared" si="12"/>
        <v>3.179615260415769E-4</v>
      </c>
      <c r="T146" s="171">
        <f t="shared" si="13"/>
        <v>8.8532079758778526E-3</v>
      </c>
      <c r="U146" s="171">
        <f t="shared" si="8"/>
        <v>9.4563562260094436E-2</v>
      </c>
    </row>
    <row r="147" spans="12:21" x14ac:dyDescent="0.25">
      <c r="L147" s="158">
        <v>39386</v>
      </c>
      <c r="M147" s="157">
        <v>182.05650744967201</v>
      </c>
      <c r="N147" s="159">
        <f t="shared" si="9"/>
        <v>-1.782130166868845E-2</v>
      </c>
      <c r="O147" s="159">
        <f t="shared" si="10"/>
        <v>-2.1775732668894765E-2</v>
      </c>
      <c r="P147" s="159">
        <f t="shared" si="11"/>
        <v>4.090533322024692E-2</v>
      </c>
      <c r="Q147" s="166">
        <v>39370.5</v>
      </c>
      <c r="R147" s="167">
        <v>170.51883733386899</v>
      </c>
      <c r="S147" s="170">
        <f t="shared" si="12"/>
        <v>-5.3889084335283499E-3</v>
      </c>
      <c r="T147" s="171">
        <f t="shared" si="13"/>
        <v>-4.2021161272003393E-3</v>
      </c>
      <c r="U147" s="171">
        <f t="shared" ref="U147:U210" si="14">R147/R135-1</f>
        <v>7.8534045864241842E-2</v>
      </c>
    </row>
    <row r="148" spans="12:21" x14ac:dyDescent="0.25">
      <c r="L148" s="158">
        <v>39416</v>
      </c>
      <c r="M148" s="157">
        <v>178.86536778015301</v>
      </c>
      <c r="N148" s="159">
        <f t="shared" si="9"/>
        <v>-1.7528292255091005E-2</v>
      </c>
      <c r="O148" s="159">
        <f t="shared" si="10"/>
        <v>-4.4774522748076806E-2</v>
      </c>
      <c r="P148" s="159">
        <f t="shared" si="11"/>
        <v>2.1231254456434812E-2</v>
      </c>
      <c r="Q148" s="166">
        <v>39401</v>
      </c>
      <c r="R148" s="167">
        <v>170.700338502226</v>
      </c>
      <c r="S148" s="170">
        <f t="shared" si="12"/>
        <v>1.0644053829762523E-3</v>
      </c>
      <c r="T148" s="171">
        <f t="shared" si="13"/>
        <v>-4.0136543570667982E-3</v>
      </c>
      <c r="U148" s="171">
        <f t="shared" si="14"/>
        <v>6.6844042359654132E-2</v>
      </c>
    </row>
    <row r="149" spans="12:21" x14ac:dyDescent="0.25">
      <c r="L149" s="158">
        <v>39447</v>
      </c>
      <c r="M149" s="157">
        <v>178.37506635563699</v>
      </c>
      <c r="N149" s="159">
        <f t="shared" si="9"/>
        <v>-2.7411758385706975E-3</v>
      </c>
      <c r="O149" s="159">
        <f t="shared" si="10"/>
        <v>-3.7682349605809295E-2</v>
      </c>
      <c r="P149" s="159">
        <f t="shared" si="11"/>
        <v>9.1126367635609995E-3</v>
      </c>
      <c r="Q149" s="166">
        <v>39431.5</v>
      </c>
      <c r="R149" s="167">
        <v>169.522557262942</v>
      </c>
      <c r="S149" s="170">
        <f t="shared" si="12"/>
        <v>-6.8997006661978277E-3</v>
      </c>
      <c r="T149" s="171">
        <f t="shared" si="13"/>
        <v>-1.1200062346749307E-2</v>
      </c>
      <c r="U149" s="171">
        <f t="shared" si="14"/>
        <v>3.6872637466117686E-2</v>
      </c>
    </row>
    <row r="150" spans="12:21" x14ac:dyDescent="0.25">
      <c r="L150" s="158">
        <v>39478</v>
      </c>
      <c r="M150" s="157">
        <v>180.14740064201499</v>
      </c>
      <c r="N150" s="159">
        <f t="shared" si="9"/>
        <v>9.9359979092839001E-3</v>
      </c>
      <c r="O150" s="159">
        <f t="shared" si="10"/>
        <v>-1.0486342039626284E-2</v>
      </c>
      <c r="P150" s="159">
        <f t="shared" si="11"/>
        <v>2.9495328123689823E-3</v>
      </c>
      <c r="Q150" s="166">
        <v>39462.5</v>
      </c>
      <c r="R150" s="167">
        <v>168.39125555198399</v>
      </c>
      <c r="S150" s="170">
        <f t="shared" si="12"/>
        <v>-6.6734582655173513E-3</v>
      </c>
      <c r="T150" s="171">
        <f t="shared" si="13"/>
        <v>-1.2477107017327849E-2</v>
      </c>
      <c r="U150" s="171">
        <f t="shared" si="14"/>
        <v>2.8086319294156281E-2</v>
      </c>
    </row>
    <row r="151" spans="12:21" x14ac:dyDescent="0.25">
      <c r="L151" s="158">
        <v>39507</v>
      </c>
      <c r="M151" s="157">
        <v>180.445802632484</v>
      </c>
      <c r="N151" s="159">
        <f t="shared" si="9"/>
        <v>1.6564323959467053E-3</v>
      </c>
      <c r="O151" s="159">
        <f t="shared" si="10"/>
        <v>8.8358907705015088E-3</v>
      </c>
      <c r="P151" s="159">
        <f t="shared" si="11"/>
        <v>-8.6313808418662097E-3</v>
      </c>
      <c r="Q151" s="166">
        <v>39492.5</v>
      </c>
      <c r="R151" s="167">
        <v>163.42236931850499</v>
      </c>
      <c r="S151" s="170">
        <f t="shared" si="12"/>
        <v>-2.9507982568281577E-2</v>
      </c>
      <c r="T151" s="171">
        <f t="shared" si="13"/>
        <v>-4.2635938789460037E-2</v>
      </c>
      <c r="U151" s="171">
        <f t="shared" si="14"/>
        <v>-7.9892970326334023E-3</v>
      </c>
    </row>
    <row r="152" spans="12:21" x14ac:dyDescent="0.25">
      <c r="L152" s="158">
        <v>39538</v>
      </c>
      <c r="M152" s="157">
        <v>178.55953455860899</v>
      </c>
      <c r="N152" s="159">
        <f t="shared" si="9"/>
        <v>-1.0453377392860674E-2</v>
      </c>
      <c r="O152" s="159">
        <f t="shared" si="10"/>
        <v>1.0341591273985706E-3</v>
      </c>
      <c r="P152" s="159">
        <f t="shared" si="11"/>
        <v>-2.7752952757921889E-2</v>
      </c>
      <c r="Q152" s="166">
        <v>39522.5</v>
      </c>
      <c r="R152" s="167">
        <v>159.42847763961899</v>
      </c>
      <c r="S152" s="170">
        <f t="shared" si="12"/>
        <v>-2.4439075847089375E-2</v>
      </c>
      <c r="T152" s="171">
        <f t="shared" si="13"/>
        <v>-5.9544167963832328E-2</v>
      </c>
      <c r="U152" s="171">
        <f t="shared" si="14"/>
        <v>-3.0672190948012101E-2</v>
      </c>
    </row>
    <row r="153" spans="12:21" x14ac:dyDescent="0.25">
      <c r="L153" s="158">
        <v>39568</v>
      </c>
      <c r="M153" s="157">
        <v>175.320493444959</v>
      </c>
      <c r="N153" s="159">
        <f t="shared" si="9"/>
        <v>-1.8139838467079117E-2</v>
      </c>
      <c r="O153" s="159">
        <f t="shared" si="10"/>
        <v>-2.6794209518725798E-2</v>
      </c>
      <c r="P153" s="159">
        <f t="shared" si="11"/>
        <v>-5.2831555624655024E-2</v>
      </c>
      <c r="Q153" s="166">
        <v>39553</v>
      </c>
      <c r="R153" s="167">
        <v>155.19756024208399</v>
      </c>
      <c r="S153" s="170">
        <f t="shared" si="12"/>
        <v>-2.6538027961973021E-2</v>
      </c>
      <c r="T153" s="171">
        <f t="shared" si="13"/>
        <v>-7.835142784969007E-2</v>
      </c>
      <c r="U153" s="171">
        <f t="shared" si="14"/>
        <v>-6.7293360498411836E-2</v>
      </c>
    </row>
    <row r="154" spans="12:21" x14ac:dyDescent="0.25">
      <c r="L154" s="158">
        <v>39599</v>
      </c>
      <c r="M154" s="157">
        <v>173.62925588837601</v>
      </c>
      <c r="N154" s="159">
        <f t="shared" si="9"/>
        <v>-9.6465480067448039E-3</v>
      </c>
      <c r="O154" s="159">
        <f t="shared" si="10"/>
        <v>-3.7776144663178024E-2</v>
      </c>
      <c r="P154" s="159">
        <f t="shared" si="11"/>
        <v>-6.2530234094191006E-2</v>
      </c>
      <c r="Q154" s="166">
        <v>39583.5</v>
      </c>
      <c r="R154" s="167">
        <v>157.08971426834199</v>
      </c>
      <c r="S154" s="170">
        <f t="shared" si="12"/>
        <v>1.2191905744565412E-2</v>
      </c>
      <c r="T154" s="171">
        <f t="shared" si="13"/>
        <v>-3.875023398920896E-2</v>
      </c>
      <c r="U154" s="171">
        <f t="shared" si="14"/>
        <v>-6.4575041949761824E-2</v>
      </c>
    </row>
    <row r="155" spans="12:21" x14ac:dyDescent="0.25">
      <c r="L155" s="158">
        <v>39629</v>
      </c>
      <c r="M155" s="157">
        <v>173.10256941115799</v>
      </c>
      <c r="N155" s="159">
        <f t="shared" si="9"/>
        <v>-3.0333970765653584E-3</v>
      </c>
      <c r="O155" s="159">
        <f t="shared" si="10"/>
        <v>-3.0561040388800143E-2</v>
      </c>
      <c r="P155" s="159">
        <f t="shared" si="11"/>
        <v>-7.0779138651723139E-2</v>
      </c>
      <c r="Q155" s="166">
        <v>39614</v>
      </c>
      <c r="R155" s="167">
        <v>159.433512699505</v>
      </c>
      <c r="S155" s="170">
        <f t="shared" si="12"/>
        <v>1.4920126642787856E-2</v>
      </c>
      <c r="T155" s="171">
        <f t="shared" si="13"/>
        <v>3.1581935426849839E-5</v>
      </c>
      <c r="U155" s="171">
        <f t="shared" si="14"/>
        <v>-6.1814904369604573E-2</v>
      </c>
    </row>
    <row r="156" spans="12:21" x14ac:dyDescent="0.25">
      <c r="L156" s="158">
        <v>39660</v>
      </c>
      <c r="M156" s="157">
        <v>172.951462210297</v>
      </c>
      <c r="N156" s="159">
        <f t="shared" si="9"/>
        <v>-8.7293447679614999E-4</v>
      </c>
      <c r="O156" s="159">
        <f t="shared" si="10"/>
        <v>-1.3512574531999832E-2</v>
      </c>
      <c r="P156" s="159">
        <f t="shared" si="11"/>
        <v>-7.0698873802789164E-2</v>
      </c>
      <c r="Q156" s="166">
        <v>39644.5</v>
      </c>
      <c r="R156" s="167">
        <v>162.29247274789199</v>
      </c>
      <c r="S156" s="170">
        <f t="shared" si="12"/>
        <v>1.7931989328839881E-2</v>
      </c>
      <c r="T156" s="171">
        <f t="shared" si="13"/>
        <v>4.5715361083905171E-2</v>
      </c>
      <c r="U156" s="171">
        <f t="shared" si="14"/>
        <v>-5.2242535442532767E-2</v>
      </c>
    </row>
    <row r="157" spans="12:21" x14ac:dyDescent="0.25">
      <c r="L157" s="158">
        <v>39691</v>
      </c>
      <c r="M157" s="157">
        <v>172.13330701150099</v>
      </c>
      <c r="N157" s="159">
        <f t="shared" si="9"/>
        <v>-4.7305480297193947E-3</v>
      </c>
      <c r="O157" s="159">
        <f t="shared" si="10"/>
        <v>-8.615765063444969E-3</v>
      </c>
      <c r="P157" s="159">
        <f t="shared" si="11"/>
        <v>-8.0726904365789443E-2</v>
      </c>
      <c r="Q157" s="166">
        <v>39675.5</v>
      </c>
      <c r="R157" s="167">
        <v>159.71606842379501</v>
      </c>
      <c r="S157" s="170">
        <f t="shared" si="12"/>
        <v>-1.5875069745836079E-2</v>
      </c>
      <c r="T157" s="171">
        <f t="shared" si="13"/>
        <v>1.6718816809143E-2</v>
      </c>
      <c r="U157" s="171">
        <f t="shared" si="14"/>
        <v>-6.8103644517390038E-2</v>
      </c>
    </row>
    <row r="158" spans="12:21" x14ac:dyDescent="0.25">
      <c r="L158" s="158">
        <v>39721</v>
      </c>
      <c r="M158" s="157">
        <v>168.53470521565001</v>
      </c>
      <c r="N158" s="159">
        <f t="shared" si="9"/>
        <v>-2.0905900539112676E-2</v>
      </c>
      <c r="O158" s="159">
        <f t="shared" si="10"/>
        <v>-2.6388194069253079E-2</v>
      </c>
      <c r="P158" s="159">
        <f t="shared" si="11"/>
        <v>-9.0770224524283294E-2</v>
      </c>
      <c r="Q158" s="166">
        <v>39706</v>
      </c>
      <c r="R158" s="167">
        <v>157.31184624223599</v>
      </c>
      <c r="S158" s="170">
        <f t="shared" si="12"/>
        <v>-1.5053101452382256E-2</v>
      </c>
      <c r="T158" s="171">
        <f t="shared" si="13"/>
        <v>-1.3307531279624141E-2</v>
      </c>
      <c r="U158" s="171">
        <f t="shared" si="14"/>
        <v>-8.2423328978153299E-2</v>
      </c>
    </row>
    <row r="159" spans="12:21" x14ac:dyDescent="0.25">
      <c r="L159" s="158">
        <v>39752</v>
      </c>
      <c r="M159" s="157">
        <v>164.21120678479099</v>
      </c>
      <c r="N159" s="159">
        <f t="shared" si="9"/>
        <v>-2.5653460664536998E-2</v>
      </c>
      <c r="O159" s="159">
        <f t="shared" si="10"/>
        <v>-5.0535886275875797E-2</v>
      </c>
      <c r="P159" s="159">
        <f t="shared" si="11"/>
        <v>-9.8020669048670017E-2</v>
      </c>
      <c r="Q159" s="166">
        <v>39736.5</v>
      </c>
      <c r="R159" s="167">
        <v>154.65060605826699</v>
      </c>
      <c r="S159" s="170">
        <f t="shared" si="12"/>
        <v>-1.6916972545545583E-2</v>
      </c>
      <c r="T159" s="171">
        <f t="shared" si="13"/>
        <v>-4.7087006317883984E-2</v>
      </c>
      <c r="U159" s="171">
        <f t="shared" si="14"/>
        <v>-9.3058523760237932E-2</v>
      </c>
    </row>
    <row r="160" spans="12:21" x14ac:dyDescent="0.25">
      <c r="L160" s="158">
        <v>39782</v>
      </c>
      <c r="M160" s="157">
        <v>158.22620046778201</v>
      </c>
      <c r="N160" s="159">
        <f t="shared" ref="N160:N223" si="15">M160/M159-1</f>
        <v>-3.644700282151081E-2</v>
      </c>
      <c r="O160" s="159">
        <f t="shared" si="10"/>
        <v>-8.0792653003464276E-2</v>
      </c>
      <c r="P160" s="159">
        <f t="shared" si="11"/>
        <v>-0.1153893991247037</v>
      </c>
      <c r="Q160" s="166">
        <v>39767</v>
      </c>
      <c r="R160" s="167">
        <v>152.080536646404</v>
      </c>
      <c r="S160" s="170">
        <f t="shared" si="12"/>
        <v>-1.6618553766900024E-2</v>
      </c>
      <c r="T160" s="171">
        <f t="shared" si="13"/>
        <v>-4.780691043014329E-2</v>
      </c>
      <c r="U160" s="171">
        <f t="shared" si="14"/>
        <v>-0.10907888068176963</v>
      </c>
    </row>
    <row r="161" spans="12:21" x14ac:dyDescent="0.25">
      <c r="L161" s="158">
        <v>39813</v>
      </c>
      <c r="M161" s="157">
        <v>155.31680228860401</v>
      </c>
      <c r="N161" s="159">
        <f t="shared" si="15"/>
        <v>-1.8387587963160423E-2</v>
      </c>
      <c r="O161" s="159">
        <f t="shared" si="10"/>
        <v>-7.8428374204190909E-2</v>
      </c>
      <c r="P161" s="159">
        <f t="shared" si="11"/>
        <v>-0.12926842600893751</v>
      </c>
      <c r="Q161" s="166">
        <v>39797.5</v>
      </c>
      <c r="R161" s="167">
        <v>148.041376663173</v>
      </c>
      <c r="S161" s="170">
        <f t="shared" si="12"/>
        <v>-2.6559348568201635E-2</v>
      </c>
      <c r="T161" s="171">
        <f t="shared" si="13"/>
        <v>-5.8930524308944299E-2</v>
      </c>
      <c r="U161" s="171">
        <f t="shared" si="14"/>
        <v>-0.12671576542141294</v>
      </c>
    </row>
    <row r="162" spans="12:21" x14ac:dyDescent="0.25">
      <c r="L162" s="158">
        <v>39844</v>
      </c>
      <c r="M162" s="157">
        <v>151.501495631838</v>
      </c>
      <c r="N162" s="159">
        <f t="shared" si="15"/>
        <v>-2.4564674269281883E-2</v>
      </c>
      <c r="O162" s="159">
        <f t="shared" ref="O162:O225" si="16">M162/M159-1</f>
        <v>-7.7398561290703216E-2</v>
      </c>
      <c r="P162" s="159">
        <f t="shared" si="11"/>
        <v>-0.15901370160261996</v>
      </c>
      <c r="Q162" s="166">
        <v>39828.5</v>
      </c>
      <c r="R162" s="167">
        <v>145.022025013459</v>
      </c>
      <c r="S162" s="170">
        <f t="shared" si="12"/>
        <v>-2.0395322698083862E-2</v>
      </c>
      <c r="T162" s="171">
        <f t="shared" si="13"/>
        <v>-6.2260221865411025E-2</v>
      </c>
      <c r="U162" s="171">
        <f t="shared" si="14"/>
        <v>-0.13877935918893769</v>
      </c>
    </row>
    <row r="163" spans="12:21" x14ac:dyDescent="0.25">
      <c r="L163" s="158">
        <v>39872</v>
      </c>
      <c r="M163" s="157">
        <v>149.00638576640901</v>
      </c>
      <c r="N163" s="159">
        <f t="shared" si="15"/>
        <v>-1.646920946240904E-2</v>
      </c>
      <c r="O163" s="159">
        <f t="shared" si="16"/>
        <v>-5.826983567901789E-2</v>
      </c>
      <c r="P163" s="159">
        <f t="shared" si="11"/>
        <v>-0.17423191012155603</v>
      </c>
      <c r="Q163" s="166">
        <v>39858</v>
      </c>
      <c r="R163" s="167">
        <v>143.86272504419901</v>
      </c>
      <c r="S163" s="170">
        <f t="shared" si="12"/>
        <v>-7.9939579464043398E-3</v>
      </c>
      <c r="T163" s="171">
        <f t="shared" si="13"/>
        <v>-5.4035919279479372E-2</v>
      </c>
      <c r="U163" s="171">
        <f t="shared" si="14"/>
        <v>-0.11968768018645515</v>
      </c>
    </row>
    <row r="164" spans="12:21" x14ac:dyDescent="0.25">
      <c r="L164" s="158">
        <v>39903</v>
      </c>
      <c r="M164" s="157">
        <v>144.23587517844001</v>
      </c>
      <c r="N164" s="159">
        <f t="shared" si="15"/>
        <v>-3.2015477480592858E-2</v>
      </c>
      <c r="O164" s="159">
        <f t="shared" si="16"/>
        <v>-7.1344033271904639E-2</v>
      </c>
      <c r="P164" s="159">
        <f t="shared" si="11"/>
        <v>-0.19222529597770011</v>
      </c>
      <c r="Q164" s="166">
        <v>39887.5</v>
      </c>
      <c r="R164" s="167">
        <v>140.847955176787</v>
      </c>
      <c r="S164" s="170">
        <f t="shared" si="12"/>
        <v>-2.0955879060999161E-2</v>
      </c>
      <c r="T164" s="171">
        <f t="shared" si="13"/>
        <v>-4.8590614654662634E-2</v>
      </c>
      <c r="U164" s="171">
        <f t="shared" si="14"/>
        <v>-0.11654456429567395</v>
      </c>
    </row>
    <row r="165" spans="12:21" x14ac:dyDescent="0.25">
      <c r="L165" s="158">
        <v>39933</v>
      </c>
      <c r="M165" s="157">
        <v>141.114733772444</v>
      </c>
      <c r="N165" s="159">
        <f t="shared" si="15"/>
        <v>-2.1639147695639016E-2</v>
      </c>
      <c r="O165" s="159">
        <f t="shared" si="16"/>
        <v>-6.8558807397088306E-2</v>
      </c>
      <c r="P165" s="159">
        <f t="shared" si="11"/>
        <v>-0.19510417179640061</v>
      </c>
      <c r="Q165" s="166">
        <v>39918</v>
      </c>
      <c r="R165" s="167">
        <v>135.581773729623</v>
      </c>
      <c r="S165" s="170">
        <f t="shared" si="12"/>
        <v>-3.7389122480011139E-2</v>
      </c>
      <c r="T165" s="171">
        <f t="shared" si="13"/>
        <v>-6.509529351117449E-2</v>
      </c>
      <c r="U165" s="171">
        <f t="shared" si="14"/>
        <v>-0.12639236391257336</v>
      </c>
    </row>
    <row r="166" spans="12:21" x14ac:dyDescent="0.25">
      <c r="L166" s="158">
        <v>39964</v>
      </c>
      <c r="M166" s="157">
        <v>139.14638092364601</v>
      </c>
      <c r="N166" s="159">
        <f t="shared" si="15"/>
        <v>-1.3948599102146741E-2</v>
      </c>
      <c r="O166" s="159">
        <f t="shared" si="16"/>
        <v>-6.6171693193203929E-2</v>
      </c>
      <c r="P166" s="159">
        <f t="shared" si="11"/>
        <v>-0.19860060326986939</v>
      </c>
      <c r="Q166" s="166">
        <v>39948.5</v>
      </c>
      <c r="R166" s="167">
        <v>126.22429102986</v>
      </c>
      <c r="S166" s="170">
        <f t="shared" si="12"/>
        <v>-6.9017261261264173E-2</v>
      </c>
      <c r="T166" s="171">
        <f t="shared" si="13"/>
        <v>-0.12260600519641174</v>
      </c>
      <c r="U166" s="171">
        <f t="shared" si="14"/>
        <v>-0.19648277662379232</v>
      </c>
    </row>
    <row r="167" spans="12:21" x14ac:dyDescent="0.25">
      <c r="L167" s="158">
        <v>39994</v>
      </c>
      <c r="M167" s="157">
        <v>139.6202234271</v>
      </c>
      <c r="N167" s="159">
        <f t="shared" si="15"/>
        <v>3.405352696266073E-3</v>
      </c>
      <c r="O167" s="159">
        <f t="shared" si="16"/>
        <v>-3.2000719277570866E-2</v>
      </c>
      <c r="P167" s="159">
        <f t="shared" si="11"/>
        <v>-0.19342489310213418</v>
      </c>
      <c r="Q167" s="166">
        <v>39979</v>
      </c>
      <c r="R167" s="167">
        <v>119.564540691755</v>
      </c>
      <c r="S167" s="170">
        <f t="shared" si="12"/>
        <v>-5.2761241784511581E-2</v>
      </c>
      <c r="T167" s="171">
        <f t="shared" si="13"/>
        <v>-0.15110914786315399</v>
      </c>
      <c r="U167" s="171">
        <f t="shared" si="14"/>
        <v>-0.25006644671308043</v>
      </c>
    </row>
    <row r="168" spans="12:21" x14ac:dyDescent="0.25">
      <c r="L168" s="158">
        <v>40025</v>
      </c>
      <c r="M168" s="157">
        <v>140.07501284372401</v>
      </c>
      <c r="N168" s="159">
        <f t="shared" si="15"/>
        <v>3.2573319642441589E-3</v>
      </c>
      <c r="O168" s="159">
        <f t="shared" si="16"/>
        <v>-7.3679119176640606E-3</v>
      </c>
      <c r="P168" s="159">
        <f t="shared" si="11"/>
        <v>-0.19009061239735281</v>
      </c>
      <c r="Q168" s="166">
        <v>40009</v>
      </c>
      <c r="R168" s="167">
        <v>114.254177997656</v>
      </c>
      <c r="S168" s="170">
        <f t="shared" si="12"/>
        <v>-4.4414193902098886E-2</v>
      </c>
      <c r="T168" s="171">
        <f t="shared" si="13"/>
        <v>-0.1573042979545205</v>
      </c>
      <c r="U168" s="171">
        <f t="shared" si="14"/>
        <v>-0.29599829207642636</v>
      </c>
    </row>
    <row r="169" spans="12:21" x14ac:dyDescent="0.25">
      <c r="L169" s="158">
        <v>40056</v>
      </c>
      <c r="M169" s="157">
        <v>139.157105947693</v>
      </c>
      <c r="N169" s="159">
        <f t="shared" si="15"/>
        <v>-6.5529667097378175E-3</v>
      </c>
      <c r="O169" s="159">
        <f t="shared" si="16"/>
        <v>7.7077276288362029E-5</v>
      </c>
      <c r="P169" s="159">
        <f t="shared" si="11"/>
        <v>-0.1915736218418479</v>
      </c>
      <c r="Q169" s="166">
        <v>40040</v>
      </c>
      <c r="R169" s="167">
        <v>114.72459495582901</v>
      </c>
      <c r="S169" s="170">
        <f t="shared" si="12"/>
        <v>4.1172845178814033E-3</v>
      </c>
      <c r="T169" s="171">
        <f t="shared" si="13"/>
        <v>-9.1105253831931576E-2</v>
      </c>
      <c r="U169" s="171">
        <f t="shared" si="14"/>
        <v>-0.28169660017290432</v>
      </c>
    </row>
    <row r="170" spans="12:21" x14ac:dyDescent="0.25">
      <c r="L170" s="158">
        <v>40086</v>
      </c>
      <c r="M170" s="157">
        <v>135.27603032373401</v>
      </c>
      <c r="N170" s="159">
        <f t="shared" si="15"/>
        <v>-2.7889884584247016E-2</v>
      </c>
      <c r="O170" s="159">
        <f t="shared" si="16"/>
        <v>-3.1114354330153526E-2</v>
      </c>
      <c r="P170" s="159">
        <f t="shared" si="11"/>
        <v>-0.19734021458286344</v>
      </c>
      <c r="Q170" s="166">
        <v>40071</v>
      </c>
      <c r="R170" s="167">
        <v>114.883013087319</v>
      </c>
      <c r="S170" s="170">
        <f t="shared" si="12"/>
        <v>1.3808558796915005E-3</v>
      </c>
      <c r="T170" s="171">
        <f t="shared" si="13"/>
        <v>-3.9154816113125657E-2</v>
      </c>
      <c r="U170" s="171">
        <f t="shared" si="14"/>
        <v>-0.26971162165106832</v>
      </c>
    </row>
    <row r="171" spans="12:21" x14ac:dyDescent="0.25">
      <c r="L171" s="158">
        <v>40117</v>
      </c>
      <c r="M171" s="157">
        <v>130.59390415831999</v>
      </c>
      <c r="N171" s="159">
        <f t="shared" si="15"/>
        <v>-3.4611646676865448E-2</v>
      </c>
      <c r="O171" s="159">
        <f t="shared" si="16"/>
        <v>-6.7685938362052611E-2</v>
      </c>
      <c r="P171" s="159">
        <f t="shared" ref="P171:P234" si="17">M171/M159-1</f>
        <v>-0.20471990483894664</v>
      </c>
      <c r="Q171" s="166">
        <v>40101</v>
      </c>
      <c r="R171" s="167">
        <v>114.592051873155</v>
      </c>
      <c r="S171" s="170">
        <f t="shared" si="12"/>
        <v>-2.5326739466943193E-3</v>
      </c>
      <c r="T171" s="171">
        <f t="shared" si="13"/>
        <v>2.9572124312682302E-3</v>
      </c>
      <c r="U171" s="171">
        <f t="shared" si="14"/>
        <v>-0.25902617006246531</v>
      </c>
    </row>
    <row r="172" spans="12:21" x14ac:dyDescent="0.25">
      <c r="L172" s="158">
        <v>40147</v>
      </c>
      <c r="M172" s="157">
        <v>128.643094787953</v>
      </c>
      <c r="N172" s="159">
        <f t="shared" si="15"/>
        <v>-1.4937981852522042E-2</v>
      </c>
      <c r="O172" s="159">
        <f t="shared" si="16"/>
        <v>-7.5554971398241411E-2</v>
      </c>
      <c r="P172" s="159">
        <f t="shared" si="17"/>
        <v>-0.18696717479386549</v>
      </c>
      <c r="Q172" s="166">
        <v>40132</v>
      </c>
      <c r="R172" s="167">
        <v>111.552979865211</v>
      </c>
      <c r="S172" s="170">
        <f t="shared" si="12"/>
        <v>-2.6520792308597718E-2</v>
      </c>
      <c r="T172" s="171">
        <f t="shared" si="13"/>
        <v>-2.7645467755533448E-2</v>
      </c>
      <c r="U172" s="171">
        <f t="shared" si="14"/>
        <v>-0.2664874656210735</v>
      </c>
    </row>
    <row r="173" spans="12:21" x14ac:dyDescent="0.25">
      <c r="L173" s="158">
        <v>40178</v>
      </c>
      <c r="M173" s="157">
        <v>129.20290411137501</v>
      </c>
      <c r="N173" s="159">
        <f t="shared" si="15"/>
        <v>4.3516468905289152E-3</v>
      </c>
      <c r="O173" s="159">
        <f t="shared" si="16"/>
        <v>-4.4894326051889477E-2</v>
      </c>
      <c r="P173" s="159">
        <f t="shared" si="17"/>
        <v>-0.16813311755353499</v>
      </c>
      <c r="Q173" s="166">
        <v>40162</v>
      </c>
      <c r="R173" s="167">
        <v>109.012065625791</v>
      </c>
      <c r="S173" s="170">
        <f t="shared" si="12"/>
        <v>-2.2777645585892681E-2</v>
      </c>
      <c r="T173" s="171">
        <f t="shared" si="13"/>
        <v>-5.1103703704791226E-2</v>
      </c>
      <c r="U173" s="171">
        <f t="shared" si="14"/>
        <v>-0.26363785528813577</v>
      </c>
    </row>
    <row r="174" spans="12:21" x14ac:dyDescent="0.25">
      <c r="L174" s="158">
        <v>40209</v>
      </c>
      <c r="M174" s="157">
        <v>131.32769939015799</v>
      </c>
      <c r="N174" s="159">
        <f t="shared" si="15"/>
        <v>1.644541423737178E-2</v>
      </c>
      <c r="O174" s="159">
        <f t="shared" si="16"/>
        <v>5.6189087581639541E-3</v>
      </c>
      <c r="P174" s="159">
        <f t="shared" si="17"/>
        <v>-0.13315905666505179</v>
      </c>
      <c r="Q174" s="166">
        <v>40193</v>
      </c>
      <c r="R174" s="167">
        <v>108.07322321041001</v>
      </c>
      <c r="S174" s="170">
        <f t="shared" si="12"/>
        <v>-8.6122798425247726E-3</v>
      </c>
      <c r="T174" s="171">
        <f t="shared" si="13"/>
        <v>-5.6887267102615935E-2</v>
      </c>
      <c r="U174" s="171">
        <f t="shared" si="14"/>
        <v>-0.25478062245800182</v>
      </c>
    </row>
    <row r="175" spans="12:21" x14ac:dyDescent="0.25">
      <c r="L175" s="158">
        <v>40237</v>
      </c>
      <c r="M175" s="157">
        <v>132.476275235743</v>
      </c>
      <c r="N175" s="159">
        <f t="shared" si="15"/>
        <v>8.7458765433234831E-3</v>
      </c>
      <c r="O175" s="159">
        <f t="shared" si="16"/>
        <v>2.9797016731511139E-2</v>
      </c>
      <c r="P175" s="159">
        <f t="shared" si="17"/>
        <v>-0.1109355847109772</v>
      </c>
      <c r="Q175" s="166">
        <v>40224</v>
      </c>
      <c r="R175" s="167">
        <v>109.196583576943</v>
      </c>
      <c r="S175" s="170">
        <f t="shared" si="12"/>
        <v>1.0394437522659006E-2</v>
      </c>
      <c r="T175" s="171">
        <f t="shared" si="13"/>
        <v>-2.1123562016139963E-2</v>
      </c>
      <c r="U175" s="171">
        <f t="shared" si="14"/>
        <v>-0.24096680677086801</v>
      </c>
    </row>
    <row r="176" spans="12:21" x14ac:dyDescent="0.25">
      <c r="L176" s="158">
        <v>40268</v>
      </c>
      <c r="M176" s="157">
        <v>131.76067793069001</v>
      </c>
      <c r="N176" s="159">
        <f t="shared" si="15"/>
        <v>-5.4017015784870726E-3</v>
      </c>
      <c r="O176" s="159">
        <f t="shared" si="16"/>
        <v>1.9796566005282346E-2</v>
      </c>
      <c r="P176" s="159">
        <f t="shared" si="17"/>
        <v>-8.6491639006706422E-2</v>
      </c>
      <c r="Q176" s="166">
        <v>40252</v>
      </c>
      <c r="R176" s="167">
        <v>111.51043212582</v>
      </c>
      <c r="S176" s="170">
        <f t="shared" si="12"/>
        <v>2.1189752216438151E-2</v>
      </c>
      <c r="T176" s="171">
        <f t="shared" si="13"/>
        <v>2.2918256668993164E-2</v>
      </c>
      <c r="U176" s="171">
        <f t="shared" si="14"/>
        <v>-0.20829214747309355</v>
      </c>
    </row>
    <row r="177" spans="12:21" x14ac:dyDescent="0.25">
      <c r="L177" s="158">
        <v>40298</v>
      </c>
      <c r="M177" s="157">
        <v>129.30405998511301</v>
      </c>
      <c r="N177" s="159">
        <f t="shared" si="15"/>
        <v>-1.8644545430080761E-2</v>
      </c>
      <c r="O177" s="159">
        <f t="shared" si="16"/>
        <v>-1.5409082885347702E-2</v>
      </c>
      <c r="P177" s="159">
        <f t="shared" si="17"/>
        <v>-8.3695539591042367E-2</v>
      </c>
      <c r="Q177" s="166">
        <v>40283</v>
      </c>
      <c r="R177" s="167">
        <v>114.686535793136</v>
      </c>
      <c r="S177" s="170">
        <f t="shared" si="12"/>
        <v>2.8482569807749769E-2</v>
      </c>
      <c r="T177" s="171">
        <f t="shared" si="13"/>
        <v>6.1192887435682408E-2</v>
      </c>
      <c r="U177" s="171">
        <f t="shared" si="14"/>
        <v>-0.1541153900092519</v>
      </c>
    </row>
    <row r="178" spans="12:21" x14ac:dyDescent="0.25">
      <c r="L178" s="158">
        <v>40329</v>
      </c>
      <c r="M178" s="157">
        <v>125.99992512295999</v>
      </c>
      <c r="N178" s="159">
        <f t="shared" si="15"/>
        <v>-2.5553218224806162E-2</v>
      </c>
      <c r="O178" s="159">
        <f t="shared" si="16"/>
        <v>-4.888686748822213E-2</v>
      </c>
      <c r="P178" s="159">
        <f t="shared" si="17"/>
        <v>-9.447932251935387E-2</v>
      </c>
      <c r="Q178" s="166">
        <v>40313</v>
      </c>
      <c r="R178" s="167">
        <v>117.089586785449</v>
      </c>
      <c r="S178" s="170">
        <f t="shared" si="12"/>
        <v>2.0953209334419798E-2</v>
      </c>
      <c r="T178" s="171">
        <f t="shared" si="13"/>
        <v>7.2282510587379001E-2</v>
      </c>
      <c r="U178" s="171">
        <f t="shared" si="14"/>
        <v>-7.2368829881168106E-2</v>
      </c>
    </row>
    <row r="179" spans="12:21" x14ac:dyDescent="0.25">
      <c r="L179" s="158">
        <v>40359</v>
      </c>
      <c r="M179" s="157">
        <v>124.11128091976499</v>
      </c>
      <c r="N179" s="159">
        <f t="shared" si="15"/>
        <v>-1.4989248615441042E-2</v>
      </c>
      <c r="O179" s="159">
        <f t="shared" si="16"/>
        <v>-5.805523416439029E-2</v>
      </c>
      <c r="P179" s="159">
        <f t="shared" si="17"/>
        <v>-0.11107948495321451</v>
      </c>
      <c r="Q179" s="166">
        <v>40344</v>
      </c>
      <c r="R179" s="167">
        <v>118.34232995444999</v>
      </c>
      <c r="S179" s="170">
        <f t="shared" si="12"/>
        <v>1.0699014347846925E-2</v>
      </c>
      <c r="T179" s="171">
        <f t="shared" si="13"/>
        <v>6.1266894033029873E-2</v>
      </c>
      <c r="U179" s="171">
        <f t="shared" si="14"/>
        <v>-1.0222184020728498E-2</v>
      </c>
    </row>
    <row r="180" spans="12:21" x14ac:dyDescent="0.25">
      <c r="L180" s="158">
        <v>40390</v>
      </c>
      <c r="M180" s="157">
        <v>123.955127657532</v>
      </c>
      <c r="N180" s="159">
        <f t="shared" si="15"/>
        <v>-1.2581713851937959E-3</v>
      </c>
      <c r="O180" s="159">
        <f t="shared" si="16"/>
        <v>-4.1367087222140109E-2</v>
      </c>
      <c r="P180" s="159">
        <f t="shared" si="17"/>
        <v>-0.11508037628507173</v>
      </c>
      <c r="Q180" s="166">
        <v>40374</v>
      </c>
      <c r="R180" s="167">
        <v>118.32371806280401</v>
      </c>
      <c r="S180" s="170">
        <f t="shared" si="12"/>
        <v>-1.5727163436074498E-4</v>
      </c>
      <c r="T180" s="171">
        <f t="shared" si="13"/>
        <v>3.1714117481310256E-2</v>
      </c>
      <c r="U180" s="171">
        <f t="shared" si="14"/>
        <v>3.5618304174675375E-2</v>
      </c>
    </row>
    <row r="181" spans="12:21" x14ac:dyDescent="0.25">
      <c r="L181" s="158">
        <v>40421</v>
      </c>
      <c r="M181" s="157">
        <v>124.77524222140801</v>
      </c>
      <c r="N181" s="159">
        <f t="shared" si="15"/>
        <v>6.6162213647331658E-3</v>
      </c>
      <c r="O181" s="159">
        <f t="shared" si="16"/>
        <v>-9.7197113439301264E-3</v>
      </c>
      <c r="P181" s="159">
        <f t="shared" si="17"/>
        <v>-0.10334983347304527</v>
      </c>
      <c r="Q181" s="166">
        <v>40405</v>
      </c>
      <c r="R181" s="167">
        <v>119.66394185147099</v>
      </c>
      <c r="S181" s="170">
        <f t="shared" si="12"/>
        <v>1.1326755198443061E-2</v>
      </c>
      <c r="T181" s="171">
        <f t="shared" si="13"/>
        <v>2.1986199940556173E-2</v>
      </c>
      <c r="U181" s="171">
        <f t="shared" si="14"/>
        <v>4.3053949308286654E-2</v>
      </c>
    </row>
    <row r="182" spans="12:21" x14ac:dyDescent="0.25">
      <c r="L182" s="158">
        <v>40451</v>
      </c>
      <c r="M182" s="157">
        <v>124.27495246701</v>
      </c>
      <c r="N182" s="159">
        <f t="shared" si="15"/>
        <v>-4.0095274149840598E-3</v>
      </c>
      <c r="O182" s="159">
        <f t="shared" si="16"/>
        <v>1.3187483525434196E-3</v>
      </c>
      <c r="P182" s="159">
        <f t="shared" si="17"/>
        <v>-8.1323186601476416E-2</v>
      </c>
      <c r="Q182" s="166">
        <v>40436</v>
      </c>
      <c r="R182" s="167">
        <v>121.76910837921</v>
      </c>
      <c r="S182" s="170">
        <f t="shared" si="12"/>
        <v>1.7592321422538193E-2</v>
      </c>
      <c r="T182" s="171">
        <f t="shared" si="13"/>
        <v>2.8956489415739695E-2</v>
      </c>
      <c r="U182" s="171">
        <f t="shared" si="14"/>
        <v>5.9940065174449053E-2</v>
      </c>
    </row>
    <row r="183" spans="12:21" x14ac:dyDescent="0.25">
      <c r="L183" s="158">
        <v>40482</v>
      </c>
      <c r="M183" s="157">
        <v>123.103941092816</v>
      </c>
      <c r="N183" s="159">
        <f t="shared" si="15"/>
        <v>-9.4227465064197213E-3</v>
      </c>
      <c r="O183" s="159">
        <f t="shared" si="16"/>
        <v>-6.866892728049856E-3</v>
      </c>
      <c r="P183" s="159">
        <f t="shared" si="17"/>
        <v>-5.7353083314086728E-2</v>
      </c>
      <c r="Q183" s="166">
        <v>40466</v>
      </c>
      <c r="R183" s="167">
        <v>124.00716611633401</v>
      </c>
      <c r="S183" s="170">
        <f t="shared" si="12"/>
        <v>1.8379519788831011E-2</v>
      </c>
      <c r="T183" s="171">
        <f t="shared" si="13"/>
        <v>4.8033041444094371E-2</v>
      </c>
      <c r="U183" s="171">
        <f t="shared" si="14"/>
        <v>8.2162018126709535E-2</v>
      </c>
    </row>
    <row r="184" spans="12:21" x14ac:dyDescent="0.25">
      <c r="L184" s="158">
        <v>40512</v>
      </c>
      <c r="M184" s="157">
        <v>122.346982523674</v>
      </c>
      <c r="N184" s="159">
        <f t="shared" si="15"/>
        <v>-6.148938550807892E-3</v>
      </c>
      <c r="O184" s="159">
        <f t="shared" si="16"/>
        <v>-1.9461069796403718E-2</v>
      </c>
      <c r="P184" s="159">
        <f t="shared" si="17"/>
        <v>-4.8942481325228604E-2</v>
      </c>
      <c r="Q184" s="166">
        <v>40497</v>
      </c>
      <c r="R184" s="167">
        <v>123.994156741514</v>
      </c>
      <c r="S184" s="170">
        <f t="shared" si="12"/>
        <v>-1.0490825028452999E-4</v>
      </c>
      <c r="T184" s="171">
        <f t="shared" si="13"/>
        <v>3.6186463717013062E-2</v>
      </c>
      <c r="U184" s="171">
        <f t="shared" si="14"/>
        <v>0.11152706894370401</v>
      </c>
    </row>
    <row r="185" spans="12:21" x14ac:dyDescent="0.25">
      <c r="L185" s="158">
        <v>40543</v>
      </c>
      <c r="M185" s="157">
        <v>122.97418399688399</v>
      </c>
      <c r="N185" s="159">
        <f t="shared" si="15"/>
        <v>5.1264155459544991E-3</v>
      </c>
      <c r="O185" s="159">
        <f t="shared" si="16"/>
        <v>-1.0466859526430339E-2</v>
      </c>
      <c r="P185" s="159">
        <f t="shared" si="17"/>
        <v>-4.8208824386189897E-2</v>
      </c>
      <c r="Q185" s="166">
        <v>40527</v>
      </c>
      <c r="R185" s="167">
        <v>124.47524319735101</v>
      </c>
      <c r="S185" s="170">
        <f t="shared" si="12"/>
        <v>3.8799123158674842E-3</v>
      </c>
      <c r="T185" s="171">
        <f t="shared" si="13"/>
        <v>2.2223492100423625E-2</v>
      </c>
      <c r="U185" s="171">
        <f t="shared" si="14"/>
        <v>0.14184831268715636</v>
      </c>
    </row>
    <row r="186" spans="12:21" x14ac:dyDescent="0.25">
      <c r="L186" s="158">
        <v>40574</v>
      </c>
      <c r="M186" s="157">
        <v>122.285322753128</v>
      </c>
      <c r="N186" s="159">
        <f t="shared" si="15"/>
        <v>-5.6016736307309412E-3</v>
      </c>
      <c r="O186" s="159">
        <f t="shared" si="16"/>
        <v>-6.64981423357347E-3</v>
      </c>
      <c r="P186" s="159">
        <f t="shared" si="17"/>
        <v>-6.8853537212787308E-2</v>
      </c>
      <c r="Q186" s="166">
        <v>40558</v>
      </c>
      <c r="R186" s="167">
        <v>125.689032512046</v>
      </c>
      <c r="S186" s="170">
        <f t="shared" si="12"/>
        <v>9.7512507990891173E-3</v>
      </c>
      <c r="T186" s="171">
        <f t="shared" si="13"/>
        <v>1.3562654872172342E-2</v>
      </c>
      <c r="U186" s="171">
        <f t="shared" si="14"/>
        <v>0.16299883336818222</v>
      </c>
    </row>
    <row r="187" spans="12:21" x14ac:dyDescent="0.25">
      <c r="L187" s="158">
        <v>40602</v>
      </c>
      <c r="M187" s="157">
        <v>120.86400975506101</v>
      </c>
      <c r="N187" s="159">
        <f t="shared" si="15"/>
        <v>-1.1622923880540981E-2</v>
      </c>
      <c r="O187" s="159">
        <f t="shared" si="16"/>
        <v>-1.2121040813785844E-2</v>
      </c>
      <c r="P187" s="159">
        <f t="shared" si="17"/>
        <v>-8.765543460531211E-2</v>
      </c>
      <c r="Q187" s="166">
        <v>40589</v>
      </c>
      <c r="R187" s="167">
        <v>127.184785548189</v>
      </c>
      <c r="S187" s="170">
        <f t="shared" si="12"/>
        <v>1.1900426045523549E-2</v>
      </c>
      <c r="T187" s="171">
        <f t="shared" si="13"/>
        <v>2.573209004781063E-2</v>
      </c>
      <c r="U187" s="171">
        <f t="shared" si="14"/>
        <v>0.16473227808057755</v>
      </c>
    </row>
    <row r="188" spans="12:21" x14ac:dyDescent="0.25">
      <c r="L188" s="158">
        <v>40633</v>
      </c>
      <c r="M188" s="157">
        <v>119.513208441016</v>
      </c>
      <c r="N188" s="159">
        <f t="shared" si="15"/>
        <v>-1.1176208010825417E-2</v>
      </c>
      <c r="O188" s="159">
        <f t="shared" si="16"/>
        <v>-2.8143919669803896E-2</v>
      </c>
      <c r="P188" s="159">
        <f t="shared" si="17"/>
        <v>-9.2952386721298796E-2</v>
      </c>
      <c r="Q188" s="166">
        <v>40617</v>
      </c>
      <c r="R188" s="167">
        <v>126.802036374628</v>
      </c>
      <c r="S188" s="170">
        <f t="shared" si="12"/>
        <v>-3.0093943384130739E-3</v>
      </c>
      <c r="T188" s="171">
        <f t="shared" si="13"/>
        <v>1.8692818889198382E-2</v>
      </c>
      <c r="U188" s="171">
        <f t="shared" si="14"/>
        <v>0.13713160246347256</v>
      </c>
    </row>
    <row r="189" spans="12:21" x14ac:dyDescent="0.25">
      <c r="L189" s="158">
        <v>40663</v>
      </c>
      <c r="M189" s="157">
        <v>120.0202984495</v>
      </c>
      <c r="N189" s="159">
        <f t="shared" si="15"/>
        <v>4.2429620549788716E-3</v>
      </c>
      <c r="O189" s="159">
        <f t="shared" si="16"/>
        <v>-1.8522454311223235E-2</v>
      </c>
      <c r="P189" s="159">
        <f t="shared" si="17"/>
        <v>-7.1797912120329932E-2</v>
      </c>
      <c r="Q189" s="166">
        <v>40648</v>
      </c>
      <c r="R189" s="167">
        <v>125.449479514647</v>
      </c>
      <c r="S189" s="170">
        <f t="shared" si="12"/>
        <v>-1.0666680903964165E-2</v>
      </c>
      <c r="T189" s="171">
        <f t="shared" si="13"/>
        <v>-1.9059180631058048E-3</v>
      </c>
      <c r="U189" s="171">
        <f t="shared" si="14"/>
        <v>9.384661980656972E-2</v>
      </c>
    </row>
    <row r="190" spans="12:21" x14ac:dyDescent="0.25">
      <c r="L190" s="158">
        <v>40694</v>
      </c>
      <c r="M190" s="157">
        <v>120.881610721416</v>
      </c>
      <c r="N190" s="159">
        <f t="shared" si="15"/>
        <v>7.1763883529951666E-3</v>
      </c>
      <c r="O190" s="159">
        <f t="shared" si="16"/>
        <v>1.4562619915281516E-4</v>
      </c>
      <c r="P190" s="159">
        <f t="shared" si="17"/>
        <v>-4.0621567009259452E-2</v>
      </c>
      <c r="Q190" s="166">
        <v>40678</v>
      </c>
      <c r="R190" s="167">
        <v>124.97042725774401</v>
      </c>
      <c r="S190" s="170">
        <f t="shared" si="12"/>
        <v>-3.8186866837264244E-3</v>
      </c>
      <c r="T190" s="171">
        <f t="shared" si="13"/>
        <v>-1.741055961136162E-2</v>
      </c>
      <c r="U190" s="171">
        <f t="shared" si="14"/>
        <v>6.7306074678831873E-2</v>
      </c>
    </row>
    <row r="191" spans="12:21" x14ac:dyDescent="0.25">
      <c r="L191" s="158">
        <v>40724</v>
      </c>
      <c r="M191" s="157">
        <v>120.83813751888999</v>
      </c>
      <c r="N191" s="159">
        <f t="shared" si="15"/>
        <v>-3.5963454049425803E-4</v>
      </c>
      <c r="O191" s="159">
        <f t="shared" si="16"/>
        <v>1.108604726755269E-2</v>
      </c>
      <c r="P191" s="159">
        <f t="shared" si="17"/>
        <v>-2.6372650226622052E-2</v>
      </c>
      <c r="Q191" s="166">
        <v>40709</v>
      </c>
      <c r="R191" s="167">
        <v>125.31552375468399</v>
      </c>
      <c r="S191" s="170">
        <f t="shared" si="12"/>
        <v>2.761425278864138E-3</v>
      </c>
      <c r="T191" s="171">
        <f t="shared" si="13"/>
        <v>-1.1723097376387659E-2</v>
      </c>
      <c r="U191" s="171">
        <f t="shared" si="14"/>
        <v>5.8923918456886826E-2</v>
      </c>
    </row>
    <row r="192" spans="12:21" x14ac:dyDescent="0.25">
      <c r="L192" s="158">
        <v>40755</v>
      </c>
      <c r="M192" s="157">
        <v>120.607109290445</v>
      </c>
      <c r="N192" s="159">
        <f t="shared" si="15"/>
        <v>-1.9118817385684883E-3</v>
      </c>
      <c r="O192" s="159">
        <f t="shared" si="16"/>
        <v>4.8892633040060751E-3</v>
      </c>
      <c r="P192" s="159">
        <f t="shared" si="17"/>
        <v>-2.7009922302988931E-2</v>
      </c>
      <c r="Q192" s="166">
        <v>40739</v>
      </c>
      <c r="R192" s="167">
        <v>125.28625743054999</v>
      </c>
      <c r="S192" s="170">
        <f t="shared" si="12"/>
        <v>-2.3354109097684095E-4</v>
      </c>
      <c r="T192" s="171">
        <f t="shared" si="13"/>
        <v>-1.3010981371026631E-3</v>
      </c>
      <c r="U192" s="171">
        <f t="shared" si="14"/>
        <v>5.884314220121456E-2</v>
      </c>
    </row>
    <row r="193" spans="12:21" x14ac:dyDescent="0.25">
      <c r="L193" s="158">
        <v>40786</v>
      </c>
      <c r="M193" s="157">
        <v>121.408187959533</v>
      </c>
      <c r="N193" s="159">
        <f t="shared" si="15"/>
        <v>6.6420518143657237E-3</v>
      </c>
      <c r="O193" s="159">
        <f t="shared" si="16"/>
        <v>4.356140152124155E-3</v>
      </c>
      <c r="P193" s="159">
        <f t="shared" si="17"/>
        <v>-2.6984954722831356E-2</v>
      </c>
      <c r="Q193" s="166">
        <v>40770</v>
      </c>
      <c r="R193" s="167">
        <v>125.812555887557</v>
      </c>
      <c r="S193" s="170">
        <f t="shared" si="12"/>
        <v>4.2007676484290268E-3</v>
      </c>
      <c r="T193" s="171">
        <f t="shared" si="13"/>
        <v>6.7386232750581421E-3</v>
      </c>
      <c r="U193" s="171">
        <f t="shared" si="14"/>
        <v>5.1382345767263526E-2</v>
      </c>
    </row>
    <row r="194" spans="12:21" x14ac:dyDescent="0.25">
      <c r="L194" s="158">
        <v>40816</v>
      </c>
      <c r="M194" s="157">
        <v>122.934313254239</v>
      </c>
      <c r="N194" s="159">
        <f t="shared" si="15"/>
        <v>1.257020074473636E-2</v>
      </c>
      <c r="O194" s="159">
        <f t="shared" si="16"/>
        <v>1.7346971563686475E-2</v>
      </c>
      <c r="P194" s="159">
        <f t="shared" si="17"/>
        <v>-1.0787686385370976E-2</v>
      </c>
      <c r="Q194" s="166">
        <v>40801</v>
      </c>
      <c r="R194" s="167">
        <v>127.688554197603</v>
      </c>
      <c r="S194" s="170">
        <f t="shared" si="12"/>
        <v>1.4911057937036398E-2</v>
      </c>
      <c r="T194" s="171">
        <f t="shared" si="13"/>
        <v>1.8936444359155535E-2</v>
      </c>
      <c r="U194" s="171">
        <f t="shared" si="14"/>
        <v>4.8612048631897942E-2</v>
      </c>
    </row>
    <row r="195" spans="12:21" x14ac:dyDescent="0.25">
      <c r="L195" s="158">
        <v>40847</v>
      </c>
      <c r="M195" s="157">
        <v>124.065697611884</v>
      </c>
      <c r="N195" s="159">
        <f t="shared" si="15"/>
        <v>9.2031616535344085E-3</v>
      </c>
      <c r="O195" s="159">
        <f t="shared" si="16"/>
        <v>2.8676487993009259E-2</v>
      </c>
      <c r="P195" s="159">
        <f t="shared" si="17"/>
        <v>7.8125566942075508E-3</v>
      </c>
      <c r="Q195" s="166">
        <v>40831</v>
      </c>
      <c r="R195" s="167">
        <v>130.37219483994201</v>
      </c>
      <c r="S195" s="170">
        <f t="shared" si="12"/>
        <v>2.101708065537311E-2</v>
      </c>
      <c r="T195" s="171">
        <f t="shared" si="13"/>
        <v>4.0594535376007324E-2</v>
      </c>
      <c r="U195" s="171">
        <f t="shared" si="14"/>
        <v>5.1327910498630613E-2</v>
      </c>
    </row>
    <row r="196" spans="12:21" x14ac:dyDescent="0.25">
      <c r="L196" s="158">
        <v>40877</v>
      </c>
      <c r="M196" s="157">
        <v>124.11735598508299</v>
      </c>
      <c r="N196" s="159">
        <f t="shared" si="15"/>
        <v>4.1637917807535452E-4</v>
      </c>
      <c r="O196" s="159">
        <f t="shared" si="16"/>
        <v>2.2314541309627289E-2</v>
      </c>
      <c r="P196" s="159">
        <f t="shared" si="17"/>
        <v>1.4470103184330174E-2</v>
      </c>
      <c r="Q196" s="166">
        <v>40862</v>
      </c>
      <c r="R196" s="167">
        <v>132.61561785740801</v>
      </c>
      <c r="S196" s="170">
        <f t="shared" si="12"/>
        <v>1.7207833466486022E-2</v>
      </c>
      <c r="T196" s="171">
        <f t="shared" si="13"/>
        <v>5.4072997101586084E-2</v>
      </c>
      <c r="U196" s="171">
        <f t="shared" si="14"/>
        <v>6.953118874679598E-2</v>
      </c>
    </row>
    <row r="197" spans="12:21" x14ac:dyDescent="0.25">
      <c r="L197" s="158">
        <v>40908</v>
      </c>
      <c r="M197" s="157">
        <v>123.603210681362</v>
      </c>
      <c r="N197" s="159">
        <f t="shared" si="15"/>
        <v>-4.1424126355285029E-3</v>
      </c>
      <c r="O197" s="159">
        <f t="shared" si="16"/>
        <v>5.441096219731989E-3</v>
      </c>
      <c r="P197" s="159">
        <f t="shared" si="17"/>
        <v>5.1151116765608684E-3</v>
      </c>
      <c r="Q197" s="166">
        <v>40892</v>
      </c>
      <c r="R197" s="167">
        <v>133.542634501294</v>
      </c>
      <c r="S197" s="170">
        <f t="shared" si="12"/>
        <v>6.9902524217226869E-3</v>
      </c>
      <c r="T197" s="171">
        <f t="shared" si="13"/>
        <v>4.5846554849635179E-2</v>
      </c>
      <c r="U197" s="171">
        <f t="shared" si="14"/>
        <v>7.2844937443238944E-2</v>
      </c>
    </row>
    <row r="198" spans="12:21" x14ac:dyDescent="0.25">
      <c r="L198" s="158">
        <v>40939</v>
      </c>
      <c r="M198" s="157">
        <v>122.12784157562901</v>
      </c>
      <c r="N198" s="159">
        <f t="shared" si="15"/>
        <v>-1.1936333187463566E-2</v>
      </c>
      <c r="O198" s="159">
        <f t="shared" si="16"/>
        <v>-1.5619595694510324E-2</v>
      </c>
      <c r="P198" s="159">
        <f t="shared" si="17"/>
        <v>-1.2878174907132722E-3</v>
      </c>
      <c r="Q198" s="166">
        <v>40923</v>
      </c>
      <c r="R198" s="167">
        <v>133.80878283271599</v>
      </c>
      <c r="S198" s="170">
        <f t="shared" si="12"/>
        <v>1.9929839816017481E-3</v>
      </c>
      <c r="T198" s="171">
        <f t="shared" si="13"/>
        <v>2.6359823097195534E-2</v>
      </c>
      <c r="U198" s="171">
        <f t="shared" si="14"/>
        <v>6.4601900089347852E-2</v>
      </c>
    </row>
    <row r="199" spans="12:21" x14ac:dyDescent="0.25">
      <c r="L199" s="158">
        <v>40968</v>
      </c>
      <c r="M199" s="157">
        <v>120.35658229169</v>
      </c>
      <c r="N199" s="159">
        <f t="shared" si="15"/>
        <v>-1.4503320955215004E-2</v>
      </c>
      <c r="O199" s="159">
        <f t="shared" si="16"/>
        <v>-3.0300143469419227E-2</v>
      </c>
      <c r="P199" s="159">
        <f t="shared" si="17"/>
        <v>-4.1983338497484368E-3</v>
      </c>
      <c r="Q199" s="166">
        <v>40954</v>
      </c>
      <c r="R199" s="167">
        <v>132.96133262172199</v>
      </c>
      <c r="S199" s="170">
        <f t="shared" si="12"/>
        <v>-6.3332928755017726E-3</v>
      </c>
      <c r="T199" s="171">
        <f t="shared" si="13"/>
        <v>2.6068932897911345E-3</v>
      </c>
      <c r="U199" s="171">
        <f t="shared" si="14"/>
        <v>4.5418538456742708E-2</v>
      </c>
    </row>
    <row r="200" spans="12:21" x14ac:dyDescent="0.25">
      <c r="L200" s="158">
        <v>40999</v>
      </c>
      <c r="M200" s="157">
        <v>120.35769454726299</v>
      </c>
      <c r="N200" s="159">
        <f t="shared" si="15"/>
        <v>9.2413356362897048E-6</v>
      </c>
      <c r="O200" s="159">
        <f t="shared" si="16"/>
        <v>-2.6257539073686775E-2</v>
      </c>
      <c r="P200" s="159">
        <f t="shared" si="17"/>
        <v>7.0660483243889516E-3</v>
      </c>
      <c r="Q200" s="166">
        <v>40983</v>
      </c>
      <c r="R200" s="167">
        <v>131.44961859474299</v>
      </c>
      <c r="S200" s="170">
        <f t="shared" ref="S200:S263" si="18">R200/R199-1</f>
        <v>-1.1369576381126345E-2</v>
      </c>
      <c r="T200" s="171">
        <f t="shared" si="13"/>
        <v>-1.5673016444278209E-2</v>
      </c>
      <c r="U200" s="171">
        <f t="shared" si="14"/>
        <v>3.6652267999734756E-2</v>
      </c>
    </row>
    <row r="201" spans="12:21" x14ac:dyDescent="0.25">
      <c r="L201" s="158">
        <v>41029</v>
      </c>
      <c r="M201" s="157">
        <v>121.073121267723</v>
      </c>
      <c r="N201" s="159">
        <f t="shared" si="15"/>
        <v>5.9441710241388002E-3</v>
      </c>
      <c r="O201" s="159">
        <f t="shared" si="16"/>
        <v>-8.6361987102905324E-3</v>
      </c>
      <c r="P201" s="159">
        <f t="shared" si="17"/>
        <v>8.7720396618242713E-3</v>
      </c>
      <c r="Q201" s="166">
        <v>41014</v>
      </c>
      <c r="R201" s="167">
        <v>130.85265749625401</v>
      </c>
      <c r="S201" s="170">
        <f t="shared" si="18"/>
        <v>-4.5413680531808387E-3</v>
      </c>
      <c r="T201" s="171">
        <f t="shared" si="13"/>
        <v>-2.2092162217465572E-2</v>
      </c>
      <c r="U201" s="171">
        <f t="shared" si="14"/>
        <v>4.3070549216397191E-2</v>
      </c>
    </row>
    <row r="202" spans="12:21" x14ac:dyDescent="0.25">
      <c r="L202" s="158">
        <v>41060</v>
      </c>
      <c r="M202" s="157">
        <v>122.58578282534999</v>
      </c>
      <c r="N202" s="159">
        <f t="shared" si="15"/>
        <v>1.2493785092746679E-2</v>
      </c>
      <c r="O202" s="159">
        <f t="shared" si="16"/>
        <v>1.8521633725502529E-2</v>
      </c>
      <c r="P202" s="159">
        <f t="shared" si="17"/>
        <v>1.4097860656915318E-2</v>
      </c>
      <c r="Q202" s="166">
        <v>41044</v>
      </c>
      <c r="R202" s="167">
        <v>130.75576187934601</v>
      </c>
      <c r="S202" s="170">
        <f t="shared" si="18"/>
        <v>-7.4049406991050226E-4</v>
      </c>
      <c r="T202" s="171">
        <f t="shared" ref="T202:T265" si="19">R202/R199-1</f>
        <v>-1.658806134751134E-2</v>
      </c>
      <c r="U202" s="171">
        <f t="shared" si="14"/>
        <v>4.6293629209333664E-2</v>
      </c>
    </row>
    <row r="203" spans="12:21" x14ac:dyDescent="0.25">
      <c r="L203" s="158">
        <v>41090</v>
      </c>
      <c r="M203" s="157">
        <v>123.240055555651</v>
      </c>
      <c r="N203" s="159">
        <f t="shared" si="15"/>
        <v>5.3372643647686679E-3</v>
      </c>
      <c r="O203" s="159">
        <f t="shared" si="16"/>
        <v>2.3948290296106789E-2</v>
      </c>
      <c r="P203" s="159">
        <f t="shared" si="17"/>
        <v>1.9877152081937188E-2</v>
      </c>
      <c r="Q203" s="166">
        <v>41075</v>
      </c>
      <c r="R203" s="167">
        <v>131.826507201498</v>
      </c>
      <c r="S203" s="170">
        <f t="shared" si="18"/>
        <v>8.1888958984461802E-3</v>
      </c>
      <c r="T203" s="171">
        <f t="shared" si="19"/>
        <v>2.8671715504702266E-3</v>
      </c>
      <c r="U203" s="171">
        <f t="shared" si="14"/>
        <v>5.195671894217857E-2</v>
      </c>
    </row>
    <row r="204" spans="12:21" x14ac:dyDescent="0.25">
      <c r="L204" s="158">
        <v>41121</v>
      </c>
      <c r="M204" s="157">
        <v>124.25430972914801</v>
      </c>
      <c r="N204" s="159">
        <f t="shared" si="15"/>
        <v>8.2299068182341006E-3</v>
      </c>
      <c r="O204" s="159">
        <f t="shared" si="16"/>
        <v>2.6274935577076608E-2</v>
      </c>
      <c r="P204" s="159">
        <f t="shared" si="17"/>
        <v>3.0240343709091455E-2</v>
      </c>
      <c r="Q204" s="166">
        <v>41105</v>
      </c>
      <c r="R204" s="167">
        <v>133.293029973801</v>
      </c>
      <c r="S204" s="170">
        <f t="shared" si="18"/>
        <v>1.112464255812684E-2</v>
      </c>
      <c r="T204" s="171">
        <f t="shared" si="19"/>
        <v>1.8649773907853939E-2</v>
      </c>
      <c r="U204" s="171">
        <f t="shared" si="14"/>
        <v>6.3907827621791702E-2</v>
      </c>
    </row>
    <row r="205" spans="12:21" x14ac:dyDescent="0.25">
      <c r="L205" s="158">
        <v>41152</v>
      </c>
      <c r="M205" s="157">
        <v>125.37216428368799</v>
      </c>
      <c r="N205" s="159">
        <f t="shared" si="15"/>
        <v>8.9965052880396357E-3</v>
      </c>
      <c r="O205" s="159">
        <f t="shared" si="16"/>
        <v>2.2730053959909791E-2</v>
      </c>
      <c r="P205" s="159">
        <f t="shared" si="17"/>
        <v>3.2649991658521893E-2</v>
      </c>
      <c r="Q205" s="166">
        <v>41136</v>
      </c>
      <c r="R205" s="167">
        <v>135.330501079474</v>
      </c>
      <c r="S205" s="170">
        <f t="shared" si="18"/>
        <v>1.5285653766543339E-2</v>
      </c>
      <c r="T205" s="171">
        <f t="shared" si="19"/>
        <v>3.4986903325524565E-2</v>
      </c>
      <c r="U205" s="171">
        <f t="shared" si="14"/>
        <v>7.5651791069434537E-2</v>
      </c>
    </row>
    <row r="206" spans="12:21" x14ac:dyDescent="0.25">
      <c r="L206" s="158">
        <v>41182</v>
      </c>
      <c r="M206" s="157">
        <v>126.402233345642</v>
      </c>
      <c r="N206" s="159">
        <f t="shared" si="15"/>
        <v>8.2160906118140531E-3</v>
      </c>
      <c r="O206" s="159">
        <f t="shared" si="16"/>
        <v>2.5658685203716614E-2</v>
      </c>
      <c r="P206" s="159">
        <f t="shared" si="17"/>
        <v>2.8209537269151541E-2</v>
      </c>
      <c r="Q206" s="166">
        <v>41167</v>
      </c>
      <c r="R206" s="167">
        <v>137.03012804679801</v>
      </c>
      <c r="S206" s="170">
        <f t="shared" si="18"/>
        <v>1.2559082791882226E-2</v>
      </c>
      <c r="T206" s="171">
        <f t="shared" si="19"/>
        <v>3.9473251288879352E-2</v>
      </c>
      <c r="U206" s="171">
        <f t="shared" si="14"/>
        <v>7.3159054136822332E-2</v>
      </c>
    </row>
    <row r="207" spans="12:21" x14ac:dyDescent="0.25">
      <c r="L207" s="158">
        <v>41213</v>
      </c>
      <c r="M207" s="157">
        <v>128.15282395862999</v>
      </c>
      <c r="N207" s="159">
        <f t="shared" si="15"/>
        <v>1.3849364577294132E-2</v>
      </c>
      <c r="O207" s="159">
        <f t="shared" si="16"/>
        <v>3.1375283786776009E-2</v>
      </c>
      <c r="P207" s="159">
        <f t="shared" si="17"/>
        <v>3.2943242374147585E-2</v>
      </c>
      <c r="Q207" s="166">
        <v>41197</v>
      </c>
      <c r="R207" s="167">
        <v>138.057310618598</v>
      </c>
      <c r="S207" s="170">
        <f t="shared" si="18"/>
        <v>7.4960345322685473E-3</v>
      </c>
      <c r="T207" s="171">
        <f t="shared" si="19"/>
        <v>3.5742909030827885E-2</v>
      </c>
      <c r="U207" s="171">
        <f t="shared" si="14"/>
        <v>5.8947506315215392E-2</v>
      </c>
    </row>
    <row r="208" spans="12:21" x14ac:dyDescent="0.25">
      <c r="L208" s="158">
        <v>41243</v>
      </c>
      <c r="M208" s="157">
        <v>129.309892967911</v>
      </c>
      <c r="N208" s="159">
        <f t="shared" si="15"/>
        <v>9.0288217890113209E-3</v>
      </c>
      <c r="O208" s="159">
        <f t="shared" si="16"/>
        <v>3.1408317043269962E-2</v>
      </c>
      <c r="P208" s="159">
        <f t="shared" si="17"/>
        <v>4.1835704133530438E-2</v>
      </c>
      <c r="Q208" s="166">
        <v>41228</v>
      </c>
      <c r="R208" s="167">
        <v>138.51543061263101</v>
      </c>
      <c r="S208" s="170">
        <f t="shared" si="18"/>
        <v>3.3183320171912278E-3</v>
      </c>
      <c r="T208" s="171">
        <f t="shared" si="19"/>
        <v>2.3534454596356058E-2</v>
      </c>
      <c r="U208" s="171">
        <f t="shared" si="14"/>
        <v>4.448806898118618E-2</v>
      </c>
    </row>
    <row r="209" spans="12:21" x14ac:dyDescent="0.25">
      <c r="L209" s="158">
        <v>41274</v>
      </c>
      <c r="M209" s="157">
        <v>130.30490987247501</v>
      </c>
      <c r="N209" s="159">
        <f t="shared" si="15"/>
        <v>7.694824283946522E-3</v>
      </c>
      <c r="O209" s="159">
        <f t="shared" si="16"/>
        <v>3.087505990626993E-2</v>
      </c>
      <c r="P209" s="159">
        <f t="shared" si="17"/>
        <v>5.4219458816400667E-2</v>
      </c>
      <c r="Q209" s="166">
        <v>41258</v>
      </c>
      <c r="R209" s="167">
        <v>139.170652306492</v>
      </c>
      <c r="S209" s="170">
        <f t="shared" si="18"/>
        <v>4.7303155393090268E-3</v>
      </c>
      <c r="T209" s="171">
        <f t="shared" si="19"/>
        <v>1.5620829449732199E-2</v>
      </c>
      <c r="U209" s="171">
        <f t="shared" si="14"/>
        <v>4.2143977660882959E-2</v>
      </c>
    </row>
    <row r="210" spans="12:21" x14ac:dyDescent="0.25">
      <c r="L210" s="158">
        <v>41305</v>
      </c>
      <c r="M210" s="157">
        <v>129.030765514004</v>
      </c>
      <c r="N210" s="159">
        <f t="shared" si="15"/>
        <v>-9.7781761233552977E-3</v>
      </c>
      <c r="O210" s="159">
        <f t="shared" si="16"/>
        <v>6.8507390493199871E-3</v>
      </c>
      <c r="P210" s="159">
        <f t="shared" si="17"/>
        <v>5.6522115263130113E-2</v>
      </c>
      <c r="Q210" s="166">
        <v>41289</v>
      </c>
      <c r="R210" s="167">
        <v>139.00334666549199</v>
      </c>
      <c r="S210" s="170">
        <f t="shared" si="18"/>
        <v>-1.2021617936485152E-3</v>
      </c>
      <c r="T210" s="171">
        <f t="shared" si="19"/>
        <v>6.8524878737319384E-3</v>
      </c>
      <c r="U210" s="171">
        <f t="shared" si="14"/>
        <v>3.8820798775743182E-2</v>
      </c>
    </row>
    <row r="211" spans="12:21" x14ac:dyDescent="0.25">
      <c r="L211" s="158">
        <v>41333</v>
      </c>
      <c r="M211" s="157">
        <v>127.419489857703</v>
      </c>
      <c r="N211" s="159">
        <f t="shared" si="15"/>
        <v>-1.2487530782928857E-2</v>
      </c>
      <c r="O211" s="159">
        <f t="shared" si="16"/>
        <v>-1.4619168470560218E-2</v>
      </c>
      <c r="P211" s="159">
        <f t="shared" si="17"/>
        <v>5.8683184845642167E-2</v>
      </c>
      <c r="Q211" s="166">
        <v>41320</v>
      </c>
      <c r="R211" s="167">
        <v>139.63203934942601</v>
      </c>
      <c r="S211" s="170">
        <f t="shared" si="18"/>
        <v>4.5228600534845675E-3</v>
      </c>
      <c r="T211" s="171">
        <f t="shared" si="19"/>
        <v>8.0612588204536095E-3</v>
      </c>
      <c r="U211" s="171">
        <f t="shared" ref="U211:U274" si="20">R211/R199-1</f>
        <v>5.0170275795011321E-2</v>
      </c>
    </row>
    <row r="212" spans="12:21" x14ac:dyDescent="0.25">
      <c r="L212" s="158">
        <v>41364</v>
      </c>
      <c r="M212" s="157">
        <v>127.12646595325801</v>
      </c>
      <c r="N212" s="159">
        <f t="shared" si="15"/>
        <v>-2.2996788385530875E-3</v>
      </c>
      <c r="O212" s="159">
        <f t="shared" si="16"/>
        <v>-2.4392357297416067E-2</v>
      </c>
      <c r="P212" s="159">
        <f t="shared" si="17"/>
        <v>5.6238792471527521E-2</v>
      </c>
      <c r="Q212" s="166">
        <v>41348</v>
      </c>
      <c r="R212" s="167">
        <v>140.55931167444399</v>
      </c>
      <c r="S212" s="170">
        <f t="shared" si="18"/>
        <v>6.6408277737568522E-3</v>
      </c>
      <c r="T212" s="171">
        <f t="shared" si="19"/>
        <v>9.9781049016984813E-3</v>
      </c>
      <c r="U212" s="171">
        <f t="shared" si="20"/>
        <v>6.9301784037776759E-2</v>
      </c>
    </row>
    <row r="213" spans="12:21" x14ac:dyDescent="0.25">
      <c r="L213" s="158">
        <v>41394</v>
      </c>
      <c r="M213" s="157">
        <v>129.24793720034901</v>
      </c>
      <c r="N213" s="159">
        <f t="shared" si="15"/>
        <v>1.6687880302367786E-2</v>
      </c>
      <c r="O213" s="159">
        <f t="shared" si="16"/>
        <v>1.6831000380403971E-3</v>
      </c>
      <c r="P213" s="159">
        <f t="shared" si="17"/>
        <v>6.7519659582818914E-2</v>
      </c>
      <c r="Q213" s="166">
        <v>41379</v>
      </c>
      <c r="R213" s="167">
        <v>142.40899823268401</v>
      </c>
      <c r="S213" s="170">
        <f t="shared" si="18"/>
        <v>1.3159473649986042E-2</v>
      </c>
      <c r="T213" s="171">
        <f t="shared" si="19"/>
        <v>2.4500500519513579E-2</v>
      </c>
      <c r="U213" s="171">
        <f t="shared" si="20"/>
        <v>8.8315674725680138E-2</v>
      </c>
    </row>
    <row r="214" spans="12:21" x14ac:dyDescent="0.25">
      <c r="L214" s="158">
        <v>41425</v>
      </c>
      <c r="M214" s="157">
        <v>131.982214400174</v>
      </c>
      <c r="N214" s="159">
        <f t="shared" si="15"/>
        <v>2.1155286955075736E-2</v>
      </c>
      <c r="O214" s="159">
        <f t="shared" si="16"/>
        <v>3.5808686312953197E-2</v>
      </c>
      <c r="P214" s="159">
        <f t="shared" si="17"/>
        <v>7.6651887015407372E-2</v>
      </c>
      <c r="Q214" s="166">
        <v>41409</v>
      </c>
      <c r="R214" s="167">
        <v>144.88022914106199</v>
      </c>
      <c r="S214" s="170">
        <f t="shared" si="18"/>
        <v>1.7353053100901628E-2</v>
      </c>
      <c r="T214" s="171">
        <f t="shared" si="19"/>
        <v>3.7585856484574354E-2</v>
      </c>
      <c r="U214" s="171">
        <f t="shared" si="20"/>
        <v>0.10802175796084024</v>
      </c>
    </row>
    <row r="215" spans="12:21" x14ac:dyDescent="0.25">
      <c r="L215" s="158">
        <v>41455</v>
      </c>
      <c r="M215" s="157">
        <v>134.37421491963701</v>
      </c>
      <c r="N215" s="159">
        <f t="shared" si="15"/>
        <v>1.8123658027212608E-2</v>
      </c>
      <c r="O215" s="159">
        <f t="shared" si="16"/>
        <v>5.701211712314791E-2</v>
      </c>
      <c r="P215" s="159">
        <f t="shared" si="17"/>
        <v>9.0345296533546282E-2</v>
      </c>
      <c r="Q215" s="166">
        <v>41440</v>
      </c>
      <c r="R215" s="167">
        <v>147.18447874671301</v>
      </c>
      <c r="S215" s="170">
        <f t="shared" si="18"/>
        <v>1.5904513813320253E-2</v>
      </c>
      <c r="T215" s="171">
        <f t="shared" si="19"/>
        <v>4.7134316420201827E-2</v>
      </c>
      <c r="U215" s="171">
        <f t="shared" si="20"/>
        <v>0.11650139164910289</v>
      </c>
    </row>
    <row r="216" spans="12:21" x14ac:dyDescent="0.25">
      <c r="L216" s="158">
        <v>41486</v>
      </c>
      <c r="M216" s="157">
        <v>135.34828197474701</v>
      </c>
      <c r="N216" s="159">
        <f t="shared" si="15"/>
        <v>7.2489134592714777E-3</v>
      </c>
      <c r="O216" s="159">
        <f t="shared" si="16"/>
        <v>4.7198778615257675E-2</v>
      </c>
      <c r="P216" s="159">
        <f t="shared" si="17"/>
        <v>8.9284406068343758E-2</v>
      </c>
      <c r="Q216" s="166">
        <v>41470</v>
      </c>
      <c r="R216" s="167">
        <v>150.03192465012799</v>
      </c>
      <c r="S216" s="170">
        <f t="shared" si="18"/>
        <v>1.9346101760601364E-2</v>
      </c>
      <c r="T216" s="171">
        <f t="shared" si="19"/>
        <v>5.352840418825755E-2</v>
      </c>
      <c r="U216" s="171">
        <f t="shared" si="20"/>
        <v>0.12557966969178391</v>
      </c>
    </row>
    <row r="217" spans="12:21" x14ac:dyDescent="0.25">
      <c r="L217" s="158">
        <v>41517</v>
      </c>
      <c r="M217" s="157">
        <v>136.19380924053999</v>
      </c>
      <c r="N217" s="159">
        <f t="shared" si="15"/>
        <v>6.2470483810850297E-3</v>
      </c>
      <c r="O217" s="159">
        <f t="shared" si="16"/>
        <v>3.1910321095206973E-2</v>
      </c>
      <c r="P217" s="159">
        <f t="shared" si="17"/>
        <v>8.6316169292293132E-2</v>
      </c>
      <c r="Q217" s="166">
        <v>41501</v>
      </c>
      <c r="R217" s="167">
        <v>151.144613515598</v>
      </c>
      <c r="S217" s="170">
        <f t="shared" si="18"/>
        <v>7.416347341172802E-3</v>
      </c>
      <c r="T217" s="171">
        <f t="shared" si="19"/>
        <v>4.3238366005321049E-2</v>
      </c>
      <c r="U217" s="171">
        <f t="shared" si="20"/>
        <v>0.11685549310747789</v>
      </c>
    </row>
    <row r="218" spans="12:21" x14ac:dyDescent="0.25">
      <c r="L218" s="158">
        <v>41547</v>
      </c>
      <c r="M218" s="157">
        <v>136.97699140613599</v>
      </c>
      <c r="N218" s="159">
        <f t="shared" si="15"/>
        <v>5.7504975443691819E-3</v>
      </c>
      <c r="O218" s="159">
        <f t="shared" si="16"/>
        <v>1.936961260056913E-2</v>
      </c>
      <c r="P218" s="159">
        <f t="shared" si="17"/>
        <v>8.3659582434574054E-2</v>
      </c>
      <c r="Q218" s="166">
        <v>41532</v>
      </c>
      <c r="R218" s="167">
        <v>153.26599936278399</v>
      </c>
      <c r="S218" s="170">
        <f t="shared" si="18"/>
        <v>1.4035471048837955E-2</v>
      </c>
      <c r="T218" s="171">
        <f t="shared" si="19"/>
        <v>4.1319034913569475E-2</v>
      </c>
      <c r="U218" s="171">
        <f t="shared" si="20"/>
        <v>0.11848395347365615</v>
      </c>
    </row>
    <row r="219" spans="12:21" x14ac:dyDescent="0.25">
      <c r="L219" s="158">
        <v>41578</v>
      </c>
      <c r="M219" s="157">
        <v>137.65413389201601</v>
      </c>
      <c r="N219" s="159">
        <f t="shared" si="15"/>
        <v>4.9434761190825238E-3</v>
      </c>
      <c r="O219" s="159">
        <f t="shared" si="16"/>
        <v>1.7036432850320304E-2</v>
      </c>
      <c r="P219" s="159">
        <f t="shared" si="17"/>
        <v>7.4140464797351591E-2</v>
      </c>
      <c r="Q219" s="166">
        <v>41562</v>
      </c>
      <c r="R219" s="167">
        <v>154.06192790861201</v>
      </c>
      <c r="S219" s="170">
        <f t="shared" si="18"/>
        <v>5.1931188204634715E-3</v>
      </c>
      <c r="T219" s="171">
        <f t="shared" si="19"/>
        <v>2.6860971542436163E-2</v>
      </c>
      <c r="U219" s="171">
        <f t="shared" si="20"/>
        <v>0.11592734363940305</v>
      </c>
    </row>
    <row r="220" spans="12:21" x14ac:dyDescent="0.25">
      <c r="L220" s="158">
        <v>41608</v>
      </c>
      <c r="M220" s="157">
        <v>138.55198103081301</v>
      </c>
      <c r="N220" s="159">
        <f t="shared" si="15"/>
        <v>6.5224858375945161E-3</v>
      </c>
      <c r="O220" s="159">
        <f t="shared" si="16"/>
        <v>1.7314823657719414E-2</v>
      </c>
      <c r="P220" s="159">
        <f t="shared" si="17"/>
        <v>7.1472397438264723E-2</v>
      </c>
      <c r="Q220" s="166">
        <v>41593</v>
      </c>
      <c r="R220" s="167">
        <v>155.246820592083</v>
      </c>
      <c r="S220" s="170">
        <f t="shared" si="18"/>
        <v>7.6910155517062595E-3</v>
      </c>
      <c r="T220" s="171">
        <f t="shared" si="19"/>
        <v>2.7140941255320739E-2</v>
      </c>
      <c r="U220" s="171">
        <f t="shared" si="20"/>
        <v>0.12079080219042604</v>
      </c>
    </row>
    <row r="221" spans="12:21" x14ac:dyDescent="0.25">
      <c r="L221" s="158">
        <v>41639</v>
      </c>
      <c r="M221" s="157">
        <v>139.83197554978199</v>
      </c>
      <c r="N221" s="159">
        <f t="shared" si="15"/>
        <v>9.2383703895531077E-3</v>
      </c>
      <c r="O221" s="159">
        <f t="shared" si="16"/>
        <v>2.0842800782366222E-2</v>
      </c>
      <c r="P221" s="159">
        <f t="shared" si="17"/>
        <v>7.3113635446513836E-2</v>
      </c>
      <c r="Q221" s="166">
        <v>41623</v>
      </c>
      <c r="R221" s="167">
        <v>154.33953782436501</v>
      </c>
      <c r="S221" s="170">
        <f t="shared" si="18"/>
        <v>-5.8441310698523763E-3</v>
      </c>
      <c r="T221" s="171">
        <f t="shared" si="19"/>
        <v>7.0044136732501094E-3</v>
      </c>
      <c r="U221" s="171">
        <f t="shared" si="20"/>
        <v>0.10899485822964272</v>
      </c>
    </row>
    <row r="222" spans="12:21" x14ac:dyDescent="0.25">
      <c r="L222" s="158">
        <v>41670</v>
      </c>
      <c r="M222" s="157">
        <v>141.88271850453199</v>
      </c>
      <c r="N222" s="159">
        <f t="shared" si="15"/>
        <v>1.4665765442324785E-2</v>
      </c>
      <c r="O222" s="159">
        <f t="shared" si="16"/>
        <v>3.0718907547180097E-2</v>
      </c>
      <c r="P222" s="159">
        <f t="shared" si="17"/>
        <v>9.9603787820147005E-2</v>
      </c>
      <c r="Q222" s="166">
        <v>41654</v>
      </c>
      <c r="R222" s="167">
        <v>154.665364646228</v>
      </c>
      <c r="S222" s="170">
        <f t="shared" si="18"/>
        <v>2.111104040195988E-3</v>
      </c>
      <c r="T222" s="171">
        <f t="shared" si="19"/>
        <v>3.9168452959639222E-3</v>
      </c>
      <c r="U222" s="171">
        <f t="shared" si="20"/>
        <v>0.11267367553693686</v>
      </c>
    </row>
    <row r="223" spans="12:21" x14ac:dyDescent="0.25">
      <c r="L223" s="158">
        <v>41698</v>
      </c>
      <c r="M223" s="157">
        <v>142.63195296370699</v>
      </c>
      <c r="N223" s="159">
        <f t="shared" si="15"/>
        <v>5.2806604431607784E-3</v>
      </c>
      <c r="O223" s="159">
        <f t="shared" si="16"/>
        <v>2.9447229137681052E-2</v>
      </c>
      <c r="P223" s="159">
        <f t="shared" si="17"/>
        <v>0.11938882444901222</v>
      </c>
      <c r="Q223" s="166">
        <v>41685</v>
      </c>
      <c r="R223" s="167">
        <v>154.533157527962</v>
      </c>
      <c r="S223" s="170">
        <f t="shared" si="18"/>
        <v>-8.5479459844417516E-4</v>
      </c>
      <c r="T223" s="171">
        <f t="shared" si="19"/>
        <v>-4.596957679385727E-3</v>
      </c>
      <c r="U223" s="171">
        <f t="shared" si="20"/>
        <v>0.1067170417904324</v>
      </c>
    </row>
    <row r="224" spans="12:21" x14ac:dyDescent="0.25">
      <c r="L224" s="158">
        <v>41729</v>
      </c>
      <c r="M224" s="157">
        <v>143.12979757916401</v>
      </c>
      <c r="N224" s="159">
        <f t="shared" ref="N224:N287" si="21">M224/M223-1</f>
        <v>3.4904143504483898E-3</v>
      </c>
      <c r="O224" s="159">
        <f t="shared" si="16"/>
        <v>2.3584176769410936E-2</v>
      </c>
      <c r="P224" s="159">
        <f t="shared" si="17"/>
        <v>0.12588512947249009</v>
      </c>
      <c r="Q224" s="166">
        <v>41713</v>
      </c>
      <c r="R224" s="167">
        <v>155.56037740028</v>
      </c>
      <c r="S224" s="170">
        <f t="shared" si="18"/>
        <v>6.6472457351565151E-3</v>
      </c>
      <c r="T224" s="171">
        <f t="shared" si="19"/>
        <v>7.9100896188006864E-3</v>
      </c>
      <c r="U224" s="171">
        <f t="shared" si="20"/>
        <v>0.10672409779994285</v>
      </c>
    </row>
    <row r="225" spans="12:21" x14ac:dyDescent="0.25">
      <c r="L225" s="158">
        <v>41759</v>
      </c>
      <c r="M225" s="157">
        <v>143.39448465181201</v>
      </c>
      <c r="N225" s="159">
        <f t="shared" si="21"/>
        <v>1.8492800040579294E-3</v>
      </c>
      <c r="O225" s="159">
        <f t="shared" si="16"/>
        <v>1.0655040749248945E-2</v>
      </c>
      <c r="P225" s="159">
        <f t="shared" si="17"/>
        <v>0.10945279095274252</v>
      </c>
      <c r="Q225" s="166">
        <v>41744</v>
      </c>
      <c r="R225" s="167">
        <v>156.05404515835701</v>
      </c>
      <c r="S225" s="170">
        <f t="shared" si="18"/>
        <v>3.1734800745997216E-3</v>
      </c>
      <c r="T225" s="171">
        <f t="shared" si="19"/>
        <v>8.9786133780203059E-3</v>
      </c>
      <c r="U225" s="171">
        <f t="shared" si="20"/>
        <v>9.5815904156408616E-2</v>
      </c>
    </row>
    <row r="226" spans="12:21" x14ac:dyDescent="0.25">
      <c r="L226" s="158">
        <v>41790</v>
      </c>
      <c r="M226" s="157">
        <v>145.521353705607</v>
      </c>
      <c r="N226" s="159">
        <f t="shared" si="21"/>
        <v>1.4832293298863153E-2</v>
      </c>
      <c r="O226" s="159">
        <f t="shared" ref="O226:O289" si="22">M226/M223-1</f>
        <v>2.0257738058422348E-2</v>
      </c>
      <c r="P226" s="159">
        <f t="shared" si="17"/>
        <v>0.10258305914145316</v>
      </c>
      <c r="Q226" s="166">
        <v>41774</v>
      </c>
      <c r="R226" s="167">
        <v>156.11382714344501</v>
      </c>
      <c r="S226" s="170">
        <f t="shared" si="18"/>
        <v>3.830851358408438E-4</v>
      </c>
      <c r="T226" s="171">
        <f t="shared" si="19"/>
        <v>1.0228676102712608E-2</v>
      </c>
      <c r="U226" s="171">
        <f t="shared" si="20"/>
        <v>7.7537135805089585E-2</v>
      </c>
    </row>
    <row r="227" spans="12:21" x14ac:dyDescent="0.25">
      <c r="L227" s="158">
        <v>41820</v>
      </c>
      <c r="M227" s="157">
        <v>147.75733330913499</v>
      </c>
      <c r="N227" s="159">
        <f t="shared" si="21"/>
        <v>1.5365302387520652E-2</v>
      </c>
      <c r="O227" s="159">
        <f t="shared" si="22"/>
        <v>3.2331043627805922E-2</v>
      </c>
      <c r="P227" s="159">
        <f t="shared" si="17"/>
        <v>9.9595881527581698E-2</v>
      </c>
      <c r="Q227" s="166">
        <v>41805</v>
      </c>
      <c r="R227" s="167">
        <v>156.27966858855601</v>
      </c>
      <c r="S227" s="170">
        <f t="shared" si="18"/>
        <v>1.0623110594720764E-3</v>
      </c>
      <c r="T227" s="171">
        <f t="shared" si="19"/>
        <v>4.623871452980266E-3</v>
      </c>
      <c r="U227" s="171">
        <f t="shared" si="20"/>
        <v>6.179449028382078E-2</v>
      </c>
    </row>
    <row r="228" spans="12:21" x14ac:dyDescent="0.25">
      <c r="L228" s="158">
        <v>41851</v>
      </c>
      <c r="M228" s="157">
        <v>150.28389761176899</v>
      </c>
      <c r="N228" s="159">
        <f t="shared" si="21"/>
        <v>1.709941730843223E-2</v>
      </c>
      <c r="O228" s="159">
        <f t="shared" si="22"/>
        <v>4.8045173959694099E-2</v>
      </c>
      <c r="P228" s="159">
        <f t="shared" si="17"/>
        <v>0.11034950292024126</v>
      </c>
      <c r="Q228" s="166">
        <v>41835</v>
      </c>
      <c r="R228" s="167">
        <v>156.48879461052701</v>
      </c>
      <c r="S228" s="170">
        <f t="shared" si="18"/>
        <v>1.3381524536091316E-3</v>
      </c>
      <c r="T228" s="171">
        <f t="shared" si="19"/>
        <v>2.7858903095323573E-3</v>
      </c>
      <c r="U228" s="171">
        <f t="shared" si="20"/>
        <v>4.3036640204785259E-2</v>
      </c>
    </row>
    <row r="229" spans="12:21" x14ac:dyDescent="0.25">
      <c r="L229" s="158">
        <v>41882</v>
      </c>
      <c r="M229" s="157">
        <v>151.68845440085801</v>
      </c>
      <c r="N229" s="159">
        <f t="shared" si="21"/>
        <v>9.3460231695443596E-3</v>
      </c>
      <c r="O229" s="159">
        <f t="shared" si="22"/>
        <v>4.2379352158358863E-2</v>
      </c>
      <c r="P229" s="159">
        <f t="shared" si="17"/>
        <v>0.11376908573687072</v>
      </c>
      <c r="Q229" s="166">
        <v>41866</v>
      </c>
      <c r="R229" s="167">
        <v>159.80156129013801</v>
      </c>
      <c r="S229" s="170">
        <f t="shared" si="18"/>
        <v>2.1169353932694701E-2</v>
      </c>
      <c r="T229" s="171">
        <f t="shared" si="19"/>
        <v>2.3622085334597198E-2</v>
      </c>
      <c r="U229" s="171">
        <f t="shared" si="20"/>
        <v>5.7275926499667396E-2</v>
      </c>
    </row>
    <row r="230" spans="12:21" x14ac:dyDescent="0.25">
      <c r="L230" s="158">
        <v>41912</v>
      </c>
      <c r="M230" s="157">
        <v>153.094139689842</v>
      </c>
      <c r="N230" s="159">
        <f t="shared" si="21"/>
        <v>9.2669234091427022E-3</v>
      </c>
      <c r="O230" s="159">
        <f t="shared" si="22"/>
        <v>3.6118724270296942E-2</v>
      </c>
      <c r="P230" s="159">
        <f t="shared" si="17"/>
        <v>0.11766317918254421</v>
      </c>
      <c r="Q230" s="166">
        <v>41897</v>
      </c>
      <c r="R230" s="167">
        <v>162.68359871600501</v>
      </c>
      <c r="S230" s="170">
        <f t="shared" si="18"/>
        <v>1.8035101801254116E-2</v>
      </c>
      <c r="T230" s="171">
        <f t="shared" si="19"/>
        <v>4.0977372074603613E-2</v>
      </c>
      <c r="U230" s="171">
        <f t="shared" si="20"/>
        <v>6.1446109328719078E-2</v>
      </c>
    </row>
    <row r="231" spans="12:21" x14ac:dyDescent="0.25">
      <c r="L231" s="158">
        <v>41943</v>
      </c>
      <c r="M231" s="157">
        <v>153.767565524357</v>
      </c>
      <c r="N231" s="159">
        <f t="shared" si="21"/>
        <v>4.398769514491585E-3</v>
      </c>
      <c r="O231" s="159">
        <f t="shared" si="22"/>
        <v>2.3180580008560936E-2</v>
      </c>
      <c r="P231" s="159">
        <f t="shared" si="17"/>
        <v>0.11705737544345252</v>
      </c>
      <c r="Q231" s="166">
        <v>41927</v>
      </c>
      <c r="R231" s="167">
        <v>165.852566096667</v>
      </c>
      <c r="S231" s="170">
        <f t="shared" si="18"/>
        <v>1.9479329235850162E-2</v>
      </c>
      <c r="T231" s="171">
        <f t="shared" si="19"/>
        <v>5.9836689965212964E-2</v>
      </c>
      <c r="U231" s="171">
        <f t="shared" si="20"/>
        <v>7.6531809955338703E-2</v>
      </c>
    </row>
    <row r="232" spans="12:21" x14ac:dyDescent="0.25">
      <c r="L232" s="158">
        <v>41973</v>
      </c>
      <c r="M232" s="157">
        <v>155.06422391694099</v>
      </c>
      <c r="N232" s="159">
        <f t="shared" si="21"/>
        <v>8.4325871204522507E-3</v>
      </c>
      <c r="O232" s="159">
        <f t="shared" si="22"/>
        <v>2.2254623988468003E-2</v>
      </c>
      <c r="P232" s="159">
        <f t="shared" si="17"/>
        <v>0.11917724137380437</v>
      </c>
      <c r="Q232" s="166">
        <v>41958</v>
      </c>
      <c r="R232" s="167">
        <v>167.05827275812501</v>
      </c>
      <c r="S232" s="170">
        <f t="shared" si="18"/>
        <v>7.2697498135498861E-3</v>
      </c>
      <c r="T232" s="171">
        <f t="shared" si="19"/>
        <v>4.5410767012542541E-2</v>
      </c>
      <c r="U232" s="171">
        <f t="shared" si="20"/>
        <v>7.6081765288302128E-2</v>
      </c>
    </row>
    <row r="233" spans="12:21" x14ac:dyDescent="0.25">
      <c r="L233" s="158">
        <v>42004</v>
      </c>
      <c r="M233" s="157">
        <v>155.90255696367799</v>
      </c>
      <c r="N233" s="159">
        <f t="shared" si="21"/>
        <v>5.4063601878022727E-3</v>
      </c>
      <c r="O233" s="159">
        <f t="shared" si="22"/>
        <v>1.8344381303723623E-2</v>
      </c>
      <c r="P233" s="159">
        <f t="shared" si="17"/>
        <v>0.1149278006744221</v>
      </c>
      <c r="Q233" s="166">
        <v>41988</v>
      </c>
      <c r="R233" s="167">
        <v>169.82359430191701</v>
      </c>
      <c r="S233" s="170">
        <f t="shared" si="18"/>
        <v>1.655303564520727E-2</v>
      </c>
      <c r="T233" s="171">
        <f t="shared" si="19"/>
        <v>4.3888847076565041E-2</v>
      </c>
      <c r="U233" s="171">
        <f t="shared" si="20"/>
        <v>0.10032462644259388</v>
      </c>
    </row>
    <row r="234" spans="12:21" x14ac:dyDescent="0.25">
      <c r="L234" s="158">
        <v>42035</v>
      </c>
      <c r="M234" s="157">
        <v>157.26769616852499</v>
      </c>
      <c r="N234" s="159">
        <f t="shared" si="21"/>
        <v>8.7563618675288168E-3</v>
      </c>
      <c r="O234" s="159">
        <f t="shared" si="22"/>
        <v>2.2762476808632082E-2</v>
      </c>
      <c r="P234" s="159">
        <f t="shared" si="17"/>
        <v>0.10843447197906331</v>
      </c>
      <c r="Q234" s="166">
        <v>42019</v>
      </c>
      <c r="R234" s="167">
        <v>172.37982174569899</v>
      </c>
      <c r="S234" s="170">
        <f t="shared" si="18"/>
        <v>1.5052251451217247E-2</v>
      </c>
      <c r="T234" s="171">
        <f t="shared" si="19"/>
        <v>3.9355771228933412E-2</v>
      </c>
      <c r="U234" s="171">
        <f t="shared" si="20"/>
        <v>0.1145340919732738</v>
      </c>
    </row>
    <row r="235" spans="12:21" x14ac:dyDescent="0.25">
      <c r="L235" s="158">
        <v>42063</v>
      </c>
      <c r="M235" s="157">
        <v>157.54672721203599</v>
      </c>
      <c r="N235" s="159">
        <f t="shared" si="21"/>
        <v>1.7742425832447672E-3</v>
      </c>
      <c r="O235" s="159">
        <f t="shared" si="22"/>
        <v>1.6009516782057531E-2</v>
      </c>
      <c r="P235" s="159">
        <f t="shared" ref="P235:P298" si="23">M235/M223-1</f>
        <v>0.10456825373571155</v>
      </c>
      <c r="Q235" s="166">
        <v>42050</v>
      </c>
      <c r="R235" s="167">
        <v>174.98446317334299</v>
      </c>
      <c r="S235" s="170">
        <f t="shared" si="18"/>
        <v>1.5109897441978104E-2</v>
      </c>
      <c r="T235" s="171">
        <f t="shared" si="19"/>
        <v>4.7445662428785562E-2</v>
      </c>
      <c r="U235" s="171">
        <f t="shared" si="20"/>
        <v>0.13234250805805492</v>
      </c>
    </row>
    <row r="236" spans="12:21" x14ac:dyDescent="0.25">
      <c r="L236" s="158">
        <v>42094</v>
      </c>
      <c r="M236" s="157">
        <v>158.46610998328799</v>
      </c>
      <c r="N236" s="159">
        <f t="shared" si="21"/>
        <v>5.8356196128062088E-3</v>
      </c>
      <c r="O236" s="159">
        <f t="shared" si="22"/>
        <v>1.6443303237208884E-2</v>
      </c>
      <c r="P236" s="159">
        <f t="shared" si="23"/>
        <v>0.10714968276009462</v>
      </c>
      <c r="Q236" s="166">
        <v>42078</v>
      </c>
      <c r="R236" s="167">
        <v>174.69156421908801</v>
      </c>
      <c r="S236" s="170">
        <f t="shared" si="18"/>
        <v>-1.6738569181701246E-3</v>
      </c>
      <c r="T236" s="171">
        <f t="shared" si="19"/>
        <v>2.8664862130503455E-2</v>
      </c>
      <c r="U236" s="171">
        <f t="shared" si="20"/>
        <v>0.12298238882244816</v>
      </c>
    </row>
    <row r="237" spans="12:21" x14ac:dyDescent="0.25">
      <c r="L237" s="158">
        <v>42124</v>
      </c>
      <c r="M237" s="157">
        <v>159.353266666851</v>
      </c>
      <c r="N237" s="159">
        <f t="shared" si="21"/>
        <v>5.5984000847661974E-3</v>
      </c>
      <c r="O237" s="159">
        <f t="shared" si="22"/>
        <v>1.3261277103539193E-2</v>
      </c>
      <c r="P237" s="159">
        <f t="shared" si="23"/>
        <v>0.1112928579769985</v>
      </c>
      <c r="Q237" s="166">
        <v>42109</v>
      </c>
      <c r="R237" s="167">
        <v>175.908559927114</v>
      </c>
      <c r="S237" s="170">
        <f t="shared" si="18"/>
        <v>6.9665396464120288E-3</v>
      </c>
      <c r="T237" s="171">
        <f t="shared" si="19"/>
        <v>2.0470714876481999E-2</v>
      </c>
      <c r="U237" s="171">
        <f t="shared" si="20"/>
        <v>0.12722845312090092</v>
      </c>
    </row>
    <row r="238" spans="12:21" x14ac:dyDescent="0.25">
      <c r="L238" s="158">
        <v>42155</v>
      </c>
      <c r="M238" s="157">
        <v>161.795454921816</v>
      </c>
      <c r="N238" s="159">
        <f t="shared" si="21"/>
        <v>1.5325624043030839E-2</v>
      </c>
      <c r="O238" s="159">
        <f t="shared" si="22"/>
        <v>2.6968048051304816E-2</v>
      </c>
      <c r="P238" s="159">
        <f t="shared" si="23"/>
        <v>0.11183308017551763</v>
      </c>
      <c r="Q238" s="166">
        <v>42139</v>
      </c>
      <c r="R238" s="167">
        <v>177.04046189238599</v>
      </c>
      <c r="S238" s="170">
        <f t="shared" si="18"/>
        <v>6.4346042383667257E-3</v>
      </c>
      <c r="T238" s="171">
        <f t="shared" si="19"/>
        <v>1.1749607260881811E-2</v>
      </c>
      <c r="U238" s="171">
        <f t="shared" si="20"/>
        <v>0.13404728544456579</v>
      </c>
    </row>
    <row r="239" spans="12:21" x14ac:dyDescent="0.25">
      <c r="L239" s="158">
        <v>42185</v>
      </c>
      <c r="M239" s="157">
        <v>164.154952251183</v>
      </c>
      <c r="N239" s="159">
        <f t="shared" si="21"/>
        <v>1.4583211441305144E-2</v>
      </c>
      <c r="O239" s="159">
        <f t="shared" si="22"/>
        <v>3.5899425236695537E-2</v>
      </c>
      <c r="P239" s="159">
        <f t="shared" si="23"/>
        <v>0.11097668437031971</v>
      </c>
      <c r="Q239" s="166">
        <v>42170</v>
      </c>
      <c r="R239" s="167">
        <v>179.29200438500001</v>
      </c>
      <c r="S239" s="170">
        <f t="shared" si="18"/>
        <v>1.271767181664174E-2</v>
      </c>
      <c r="T239" s="171">
        <f t="shared" si="19"/>
        <v>2.633464407097752E-2</v>
      </c>
      <c r="U239" s="171">
        <f t="shared" si="20"/>
        <v>0.14725098923155211</v>
      </c>
    </row>
    <row r="240" spans="12:21" x14ac:dyDescent="0.25">
      <c r="L240" s="158">
        <v>42216</v>
      </c>
      <c r="M240" s="157">
        <v>166.51441673420501</v>
      </c>
      <c r="N240" s="159">
        <f t="shared" si="21"/>
        <v>1.4373398125763881E-2</v>
      </c>
      <c r="O240" s="159">
        <f t="shared" si="22"/>
        <v>4.4938834434598229E-2</v>
      </c>
      <c r="P240" s="159">
        <f t="shared" si="23"/>
        <v>0.10799905632181961</v>
      </c>
      <c r="Q240" s="166">
        <v>42200</v>
      </c>
      <c r="R240" s="167">
        <v>179.31156156236801</v>
      </c>
      <c r="S240" s="170">
        <f t="shared" si="18"/>
        <v>1.0908003084186824E-4</v>
      </c>
      <c r="T240" s="171">
        <f t="shared" si="19"/>
        <v>1.9345287328052851E-2</v>
      </c>
      <c r="U240" s="171">
        <f t="shared" si="20"/>
        <v>0.14584281902511198</v>
      </c>
    </row>
    <row r="241" spans="12:21" x14ac:dyDescent="0.25">
      <c r="L241" s="158">
        <v>42247</v>
      </c>
      <c r="M241" s="157">
        <v>167.57038934577</v>
      </c>
      <c r="N241" s="159">
        <f t="shared" si="21"/>
        <v>6.3416287446782516E-3</v>
      </c>
      <c r="O241" s="159">
        <f t="shared" si="22"/>
        <v>3.5692809954053439E-2</v>
      </c>
      <c r="P241" s="159">
        <f t="shared" si="23"/>
        <v>0.10470101371684981</v>
      </c>
      <c r="Q241" s="166">
        <v>42231</v>
      </c>
      <c r="R241" s="167">
        <v>179.17487721664199</v>
      </c>
      <c r="S241" s="170">
        <f t="shared" si="18"/>
        <v>-7.6227290942687542E-4</v>
      </c>
      <c r="T241" s="171">
        <f t="shared" si="19"/>
        <v>1.2056087639182644E-2</v>
      </c>
      <c r="U241" s="171">
        <f t="shared" si="20"/>
        <v>0.12123358351505398</v>
      </c>
    </row>
    <row r="242" spans="12:21" x14ac:dyDescent="0.25">
      <c r="L242" s="158">
        <v>42277</v>
      </c>
      <c r="M242" s="157">
        <v>167.29601744609201</v>
      </c>
      <c r="N242" s="159">
        <f t="shared" si="21"/>
        <v>-1.6373531191828938E-3</v>
      </c>
      <c r="O242" s="159">
        <f t="shared" si="22"/>
        <v>1.9134757446139572E-2</v>
      </c>
      <c r="P242" s="159">
        <f t="shared" si="23"/>
        <v>9.2765652460780057E-2</v>
      </c>
      <c r="Q242" s="166">
        <v>42262</v>
      </c>
      <c r="R242" s="167">
        <v>179.751670718751</v>
      </c>
      <c r="S242" s="170">
        <f t="shared" si="18"/>
        <v>3.2191650474056033E-3</v>
      </c>
      <c r="T242" s="171">
        <f t="shared" si="19"/>
        <v>2.5637860167144755E-3</v>
      </c>
      <c r="U242" s="171">
        <f t="shared" si="20"/>
        <v>0.10491575141844223</v>
      </c>
    </row>
    <row r="243" spans="12:21" x14ac:dyDescent="0.25">
      <c r="L243" s="158">
        <v>42308</v>
      </c>
      <c r="M243" s="157">
        <v>165.788832947093</v>
      </c>
      <c r="N243" s="159">
        <f t="shared" si="21"/>
        <v>-9.0090877356640009E-3</v>
      </c>
      <c r="O243" s="159">
        <f t="shared" si="22"/>
        <v>-4.3574832818843445E-3</v>
      </c>
      <c r="P243" s="159">
        <f t="shared" si="23"/>
        <v>7.8178173542272855E-2</v>
      </c>
      <c r="Q243" s="166">
        <v>42292</v>
      </c>
      <c r="R243" s="167">
        <v>179.433675913195</v>
      </c>
      <c r="S243" s="170">
        <f t="shared" si="18"/>
        <v>-1.7690784418552541E-3</v>
      </c>
      <c r="T243" s="171">
        <f t="shared" si="19"/>
        <v>6.8101772001205596E-4</v>
      </c>
      <c r="U243" s="171">
        <f t="shared" si="20"/>
        <v>8.1886642674025678E-2</v>
      </c>
    </row>
    <row r="244" spans="12:21" x14ac:dyDescent="0.25">
      <c r="L244" s="158">
        <v>42338</v>
      </c>
      <c r="M244" s="157">
        <v>165.889756810504</v>
      </c>
      <c r="N244" s="159">
        <f t="shared" si="21"/>
        <v>6.0874946531042085E-4</v>
      </c>
      <c r="O244" s="159">
        <f t="shared" si="22"/>
        <v>-1.0029412367110524E-2</v>
      </c>
      <c r="P244" s="159">
        <f t="shared" si="23"/>
        <v>6.9813220742404258E-2</v>
      </c>
      <c r="Q244" s="166">
        <v>42323</v>
      </c>
      <c r="R244" s="167">
        <v>180.130782899021</v>
      </c>
      <c r="S244" s="170">
        <f t="shared" si="18"/>
        <v>3.8850398749186166E-3</v>
      </c>
      <c r="T244" s="171">
        <f t="shared" si="19"/>
        <v>5.3350430441385654E-3</v>
      </c>
      <c r="U244" s="171">
        <f t="shared" si="20"/>
        <v>7.8251198968296576E-2</v>
      </c>
    </row>
    <row r="245" spans="12:21" x14ac:dyDescent="0.25">
      <c r="L245" s="158">
        <v>42369</v>
      </c>
      <c r="M245" s="157">
        <v>167.69993980614501</v>
      </c>
      <c r="N245" s="159">
        <f t="shared" si="21"/>
        <v>1.0911963646488276E-2</v>
      </c>
      <c r="O245" s="159">
        <f t="shared" si="22"/>
        <v>2.4144170687336874E-3</v>
      </c>
      <c r="P245" s="159">
        <f t="shared" si="23"/>
        <v>7.5671516056119215E-2</v>
      </c>
      <c r="Q245" s="166">
        <v>42353</v>
      </c>
      <c r="R245" s="167">
        <v>180.29151981480999</v>
      </c>
      <c r="S245" s="170">
        <f t="shared" si="18"/>
        <v>8.9233452051939999E-4</v>
      </c>
      <c r="T245" s="171">
        <f t="shared" si="19"/>
        <v>3.0033050257634031E-3</v>
      </c>
      <c r="U245" s="171">
        <f t="shared" si="20"/>
        <v>6.1639995054413976E-2</v>
      </c>
    </row>
    <row r="246" spans="12:21" x14ac:dyDescent="0.25">
      <c r="L246" s="158">
        <v>42400</v>
      </c>
      <c r="M246" s="157">
        <v>171.50216373459199</v>
      </c>
      <c r="N246" s="159">
        <f t="shared" si="21"/>
        <v>2.2672780520029967E-2</v>
      </c>
      <c r="O246" s="159">
        <f t="shared" si="22"/>
        <v>3.4461493491073858E-2</v>
      </c>
      <c r="P246" s="159">
        <f t="shared" si="23"/>
        <v>9.0511070695749263E-2</v>
      </c>
      <c r="Q246" s="166">
        <v>42384</v>
      </c>
      <c r="R246" s="167">
        <v>182.353969918769</v>
      </c>
      <c r="S246" s="170">
        <f t="shared" si="18"/>
        <v>1.1439529191819453E-2</v>
      </c>
      <c r="T246" s="171">
        <f t="shared" si="19"/>
        <v>1.6275060914355599E-2</v>
      </c>
      <c r="U246" s="171">
        <f t="shared" si="20"/>
        <v>5.7861460071493953E-2</v>
      </c>
    </row>
    <row r="247" spans="12:21" x14ac:dyDescent="0.25">
      <c r="L247" s="158">
        <v>42429</v>
      </c>
      <c r="M247" s="157">
        <v>173.04693887066199</v>
      </c>
      <c r="N247" s="159">
        <f t="shared" si="21"/>
        <v>9.0073215546166985E-3</v>
      </c>
      <c r="O247" s="159">
        <f t="shared" si="22"/>
        <v>4.3144207320369166E-2</v>
      </c>
      <c r="P247" s="159">
        <f t="shared" si="23"/>
        <v>9.8384853388702176E-2</v>
      </c>
      <c r="Q247" s="166">
        <v>42415</v>
      </c>
      <c r="R247" s="167">
        <v>182.21762490475399</v>
      </c>
      <c r="S247" s="170">
        <f t="shared" si="18"/>
        <v>-7.4769424584364419E-4</v>
      </c>
      <c r="T247" s="171">
        <f t="shared" si="19"/>
        <v>1.1585149257375082E-2</v>
      </c>
      <c r="U247" s="171">
        <f t="shared" si="20"/>
        <v>4.1336022640168224E-2</v>
      </c>
    </row>
    <row r="248" spans="12:21" x14ac:dyDescent="0.25">
      <c r="L248" s="158">
        <v>42460</v>
      </c>
      <c r="M248" s="157">
        <v>172.808219015736</v>
      </c>
      <c r="N248" s="159">
        <f t="shared" si="21"/>
        <v>-1.3795092619605098E-3</v>
      </c>
      <c r="O248" s="159">
        <f t="shared" si="22"/>
        <v>3.0460829118340582E-2</v>
      </c>
      <c r="P248" s="159">
        <f t="shared" si="23"/>
        <v>9.0505844019018067E-2</v>
      </c>
      <c r="Q248" s="166">
        <v>42444</v>
      </c>
      <c r="R248" s="167">
        <v>182.465392238047</v>
      </c>
      <c r="S248" s="170">
        <f t="shared" si="18"/>
        <v>1.3597330852188616E-3</v>
      </c>
      <c r="T248" s="171">
        <f t="shared" si="19"/>
        <v>1.2057541172596276E-2</v>
      </c>
      <c r="U248" s="171">
        <f t="shared" si="20"/>
        <v>4.4500305745785784E-2</v>
      </c>
    </row>
    <row r="249" spans="12:21" x14ac:dyDescent="0.25">
      <c r="L249" s="158">
        <v>42490</v>
      </c>
      <c r="M249" s="157">
        <v>171.29356143376501</v>
      </c>
      <c r="N249" s="159">
        <f t="shared" si="21"/>
        <v>-8.7649626308171635E-3</v>
      </c>
      <c r="O249" s="159">
        <f t="shared" si="22"/>
        <v>-1.2163246007192985E-3</v>
      </c>
      <c r="P249" s="159">
        <f t="shared" si="23"/>
        <v>7.4929714443047857E-2</v>
      </c>
      <c r="Q249" s="166">
        <v>42475</v>
      </c>
      <c r="R249" s="167">
        <v>181.98585647533599</v>
      </c>
      <c r="S249" s="170">
        <f t="shared" si="18"/>
        <v>-2.6280915894746348E-3</v>
      </c>
      <c r="T249" s="171">
        <f t="shared" si="19"/>
        <v>-2.0186752369415473E-3</v>
      </c>
      <c r="U249" s="171">
        <f t="shared" si="20"/>
        <v>3.4548043317164767E-2</v>
      </c>
    </row>
    <row r="250" spans="12:21" x14ac:dyDescent="0.25">
      <c r="L250" s="158">
        <v>42521</v>
      </c>
      <c r="M250" s="157">
        <v>172.656814249288</v>
      </c>
      <c r="N250" s="159">
        <f t="shared" si="21"/>
        <v>7.9585759331073369E-3</v>
      </c>
      <c r="O250" s="159">
        <f t="shared" si="22"/>
        <v>-2.2544439324960752E-3</v>
      </c>
      <c r="P250" s="159">
        <f t="shared" si="23"/>
        <v>6.7130188129947754E-2</v>
      </c>
      <c r="Q250" s="166">
        <v>42505</v>
      </c>
      <c r="R250" s="167">
        <v>183.73514539702199</v>
      </c>
      <c r="S250" s="170">
        <f t="shared" si="18"/>
        <v>9.6122245737435552E-3</v>
      </c>
      <c r="T250" s="171">
        <f t="shared" si="19"/>
        <v>8.3280664703055951E-3</v>
      </c>
      <c r="U250" s="171">
        <f t="shared" si="20"/>
        <v>3.7814426335519569E-2</v>
      </c>
    </row>
    <row r="251" spans="12:21" x14ac:dyDescent="0.25">
      <c r="L251" s="158">
        <v>42551</v>
      </c>
      <c r="M251" s="157">
        <v>175.33359864946101</v>
      </c>
      <c r="N251" s="159">
        <f t="shared" si="21"/>
        <v>1.5503496990904475E-2</v>
      </c>
      <c r="O251" s="159">
        <f t="shared" si="22"/>
        <v>1.461377038724665E-2</v>
      </c>
      <c r="P251" s="159">
        <f t="shared" si="23"/>
        <v>6.8098136821196364E-2</v>
      </c>
      <c r="Q251" s="166">
        <v>42536</v>
      </c>
      <c r="R251" s="167">
        <v>185.50472200123701</v>
      </c>
      <c r="S251" s="170">
        <f t="shared" si="18"/>
        <v>9.6311274600797692E-3</v>
      </c>
      <c r="T251" s="171">
        <f t="shared" si="19"/>
        <v>1.6657020413081147E-2</v>
      </c>
      <c r="U251" s="171">
        <f t="shared" si="20"/>
        <v>3.4651392501007461E-2</v>
      </c>
    </row>
    <row r="252" spans="12:21" x14ac:dyDescent="0.25">
      <c r="L252" s="158">
        <v>42582</v>
      </c>
      <c r="M252" s="157">
        <v>179.86293305965401</v>
      </c>
      <c r="N252" s="159">
        <f t="shared" si="21"/>
        <v>2.5832666671311344E-2</v>
      </c>
      <c r="O252" s="159">
        <f t="shared" si="22"/>
        <v>5.0027400645777265E-2</v>
      </c>
      <c r="P252" s="159">
        <f t="shared" si="23"/>
        <v>8.0164328033867971E-2</v>
      </c>
      <c r="Q252" s="166">
        <v>42566</v>
      </c>
      <c r="R252" s="167">
        <v>188.179248127037</v>
      </c>
      <c r="S252" s="170">
        <f t="shared" si="18"/>
        <v>1.4417563590549243E-2</v>
      </c>
      <c r="T252" s="171">
        <f t="shared" si="19"/>
        <v>3.4032269164501638E-2</v>
      </c>
      <c r="U252" s="171">
        <f t="shared" si="20"/>
        <v>4.9454070264089767E-2</v>
      </c>
    </row>
    <row r="253" spans="12:21" x14ac:dyDescent="0.25">
      <c r="L253" s="158">
        <v>42613</v>
      </c>
      <c r="M253" s="157">
        <v>182.32301956483201</v>
      </c>
      <c r="N253" s="159">
        <f t="shared" si="21"/>
        <v>1.3677562482326877E-2</v>
      </c>
      <c r="O253" s="159">
        <f t="shared" si="22"/>
        <v>5.5985078594046112E-2</v>
      </c>
      <c r="P253" s="159">
        <f t="shared" si="23"/>
        <v>8.8038407481532799E-2</v>
      </c>
      <c r="Q253" s="166">
        <v>42597</v>
      </c>
      <c r="R253" s="167">
        <v>190.00557351584999</v>
      </c>
      <c r="S253" s="170">
        <f t="shared" si="18"/>
        <v>9.7052433091882051E-3</v>
      </c>
      <c r="T253" s="171">
        <f t="shared" si="19"/>
        <v>3.4127537795116014E-2</v>
      </c>
      <c r="U253" s="171">
        <f t="shared" si="20"/>
        <v>6.0447627856401454E-2</v>
      </c>
    </row>
    <row r="254" spans="12:21" x14ac:dyDescent="0.25">
      <c r="L254" s="158">
        <v>42643</v>
      </c>
      <c r="M254" s="157">
        <v>183.680727721875</v>
      </c>
      <c r="N254" s="159">
        <f t="shared" si="21"/>
        <v>7.4467182492017336E-3</v>
      </c>
      <c r="O254" s="159">
        <f t="shared" si="22"/>
        <v>4.7607127993204212E-2</v>
      </c>
      <c r="P254" s="159">
        <f t="shared" si="23"/>
        <v>9.7938435868998752E-2</v>
      </c>
      <c r="Q254" s="166">
        <v>42628</v>
      </c>
      <c r="R254" s="167">
        <v>191.054727660346</v>
      </c>
      <c r="S254" s="170">
        <f t="shared" si="18"/>
        <v>5.5217019431721415E-3</v>
      </c>
      <c r="T254" s="171">
        <f t="shared" si="19"/>
        <v>2.9918406384674023E-2</v>
      </c>
      <c r="U254" s="171">
        <f t="shared" si="20"/>
        <v>6.2881512568972786E-2</v>
      </c>
    </row>
    <row r="255" spans="12:21" x14ac:dyDescent="0.25">
      <c r="L255" s="158">
        <v>42674</v>
      </c>
      <c r="M255" s="157">
        <v>182.60405669700401</v>
      </c>
      <c r="N255" s="159">
        <f t="shared" si="21"/>
        <v>-5.8616439417707999E-3</v>
      </c>
      <c r="O255" s="159">
        <f t="shared" si="22"/>
        <v>1.524006970597358E-2</v>
      </c>
      <c r="P255" s="159">
        <f t="shared" si="23"/>
        <v>0.10142555111222196</v>
      </c>
      <c r="Q255" s="166">
        <v>42658</v>
      </c>
      <c r="R255" s="167">
        <v>191.92516405265599</v>
      </c>
      <c r="S255" s="170">
        <f t="shared" si="18"/>
        <v>4.5559531709544743E-3</v>
      </c>
      <c r="T255" s="171">
        <f t="shared" si="19"/>
        <v>1.9906105284734465E-2</v>
      </c>
      <c r="U255" s="171">
        <f t="shared" si="20"/>
        <v>6.9616185902048988E-2</v>
      </c>
    </row>
    <row r="256" spans="12:21" x14ac:dyDescent="0.25">
      <c r="L256" s="158">
        <v>42704</v>
      </c>
      <c r="M256" s="157">
        <v>182.419053997758</v>
      </c>
      <c r="N256" s="159">
        <f t="shared" si="21"/>
        <v>-1.0131357571808719E-3</v>
      </c>
      <c r="O256" s="159">
        <f t="shared" si="22"/>
        <v>5.2672686726662477E-4</v>
      </c>
      <c r="P256" s="159">
        <f t="shared" si="23"/>
        <v>9.9640252087025649E-2</v>
      </c>
      <c r="Q256" s="166">
        <v>42689</v>
      </c>
      <c r="R256" s="167">
        <v>191.852677973901</v>
      </c>
      <c r="S256" s="170">
        <f t="shared" si="18"/>
        <v>-3.7767886828588004E-4</v>
      </c>
      <c r="T256" s="171">
        <f t="shared" si="19"/>
        <v>9.7213172428172179E-3</v>
      </c>
      <c r="U256" s="171">
        <f t="shared" si="20"/>
        <v>6.5074358120406073E-2</v>
      </c>
    </row>
    <row r="257" spans="12:21" x14ac:dyDescent="0.25">
      <c r="L257" s="158">
        <v>42735</v>
      </c>
      <c r="M257" s="157">
        <v>183.552300390998</v>
      </c>
      <c r="N257" s="159">
        <f t="shared" si="21"/>
        <v>6.2123246908951657E-3</v>
      </c>
      <c r="O257" s="159">
        <f t="shared" si="22"/>
        <v>-6.9918783788502914E-4</v>
      </c>
      <c r="P257" s="159">
        <f t="shared" si="23"/>
        <v>9.4528123284824961E-2</v>
      </c>
      <c r="Q257" s="166">
        <v>42719</v>
      </c>
      <c r="R257" s="167">
        <v>191.42561774460501</v>
      </c>
      <c r="S257" s="170">
        <f t="shared" si="18"/>
        <v>-2.2259800269980312E-3</v>
      </c>
      <c r="T257" s="171">
        <f t="shared" si="19"/>
        <v>1.9412766635031886E-3</v>
      </c>
      <c r="U257" s="171">
        <f t="shared" si="20"/>
        <v>6.1756082267383494E-2</v>
      </c>
    </row>
    <row r="258" spans="12:21" x14ac:dyDescent="0.25">
      <c r="L258" s="158">
        <v>42766</v>
      </c>
      <c r="M258" s="157">
        <v>187.33171418330801</v>
      </c>
      <c r="N258" s="159">
        <f t="shared" si="21"/>
        <v>2.0590391862478574E-2</v>
      </c>
      <c r="O258" s="159">
        <f t="shared" si="22"/>
        <v>2.5890210610975739E-2</v>
      </c>
      <c r="P258" s="159">
        <f t="shared" si="23"/>
        <v>9.2299421208545285E-2</v>
      </c>
      <c r="Q258" s="166">
        <v>42750</v>
      </c>
      <c r="R258" s="167">
        <v>189.305317049877</v>
      </c>
      <c r="S258" s="170">
        <f t="shared" si="18"/>
        <v>-1.1076368563986305E-2</v>
      </c>
      <c r="T258" s="171">
        <f t="shared" si="19"/>
        <v>-1.3650356980078993E-2</v>
      </c>
      <c r="U258" s="171">
        <f t="shared" si="20"/>
        <v>3.8120075664952902E-2</v>
      </c>
    </row>
    <row r="259" spans="12:21" x14ac:dyDescent="0.25">
      <c r="L259" s="158">
        <v>42794</v>
      </c>
      <c r="M259" s="157">
        <v>191.52849964711899</v>
      </c>
      <c r="N259" s="159">
        <f t="shared" si="21"/>
        <v>2.2402963011934673E-2</v>
      </c>
      <c r="O259" s="159">
        <f t="shared" si="22"/>
        <v>4.9936919689721471E-2</v>
      </c>
      <c r="P259" s="159">
        <f t="shared" si="23"/>
        <v>0.10680085355494451</v>
      </c>
      <c r="Q259" s="166">
        <v>42781</v>
      </c>
      <c r="R259" s="167">
        <v>187.82381548157099</v>
      </c>
      <c r="S259" s="170">
        <f t="shared" si="18"/>
        <v>-7.8259902647936919E-3</v>
      </c>
      <c r="T259" s="171">
        <f t="shared" si="19"/>
        <v>-2.0999771985867666E-2</v>
      </c>
      <c r="U259" s="171">
        <f t="shared" si="20"/>
        <v>3.0766456207226733E-2</v>
      </c>
    </row>
    <row r="260" spans="12:21" x14ac:dyDescent="0.25">
      <c r="L260" s="158">
        <v>42825</v>
      </c>
      <c r="M260" s="157">
        <v>193.97497417709599</v>
      </c>
      <c r="N260" s="159">
        <f t="shared" si="21"/>
        <v>1.2773422934364786E-2</v>
      </c>
      <c r="O260" s="159">
        <f t="shared" si="22"/>
        <v>5.6783128099707314E-2</v>
      </c>
      <c r="P260" s="159">
        <f t="shared" si="23"/>
        <v>0.1224869701332465</v>
      </c>
      <c r="Q260" s="166">
        <v>42809</v>
      </c>
      <c r="R260" s="167">
        <v>188.629723546983</v>
      </c>
      <c r="S260" s="170">
        <f t="shared" si="18"/>
        <v>4.2907661275313203E-3</v>
      </c>
      <c r="T260" s="171">
        <f t="shared" si="19"/>
        <v>-1.4605642810839536E-2</v>
      </c>
      <c r="U260" s="171">
        <f t="shared" si="20"/>
        <v>3.3783564287598766E-2</v>
      </c>
    </row>
    <row r="261" spans="12:21" x14ac:dyDescent="0.25">
      <c r="L261" s="158">
        <v>42855</v>
      </c>
      <c r="M261" s="157">
        <v>195.36861444677299</v>
      </c>
      <c r="N261" s="159">
        <f t="shared" si="21"/>
        <v>7.1846395422361375E-3</v>
      </c>
      <c r="O261" s="159">
        <f t="shared" si="22"/>
        <v>4.2901973638060698E-2</v>
      </c>
      <c r="P261" s="159">
        <f t="shared" si="23"/>
        <v>0.14054849938021285</v>
      </c>
      <c r="Q261" s="166">
        <v>42840</v>
      </c>
      <c r="R261" s="167">
        <v>192.383453059978</v>
      </c>
      <c r="S261" s="170">
        <f t="shared" si="18"/>
        <v>1.9899989473610269E-2</v>
      </c>
      <c r="T261" s="171">
        <f t="shared" si="19"/>
        <v>1.6260166687711131E-2</v>
      </c>
      <c r="U261" s="171">
        <f t="shared" si="20"/>
        <v>5.7134091549862598E-2</v>
      </c>
    </row>
    <row r="262" spans="12:21" x14ac:dyDescent="0.25">
      <c r="L262" s="158">
        <v>42886</v>
      </c>
      <c r="M262" s="157">
        <v>197.70596085500799</v>
      </c>
      <c r="N262" s="159">
        <f t="shared" si="21"/>
        <v>1.196377634582535E-2</v>
      </c>
      <c r="O262" s="159">
        <f t="shared" si="22"/>
        <v>3.2253483002637306E-2</v>
      </c>
      <c r="P262" s="159">
        <f t="shared" si="23"/>
        <v>0.1450805559840409</v>
      </c>
      <c r="Q262" s="166">
        <v>42870</v>
      </c>
      <c r="R262" s="167">
        <v>196.80122110029899</v>
      </c>
      <c r="S262" s="170">
        <f t="shared" si="18"/>
        <v>2.2963347263258216E-2</v>
      </c>
      <c r="T262" s="171">
        <f t="shared" si="19"/>
        <v>4.7796950539580774E-2</v>
      </c>
      <c r="U262" s="171">
        <f t="shared" si="20"/>
        <v>7.1113643908699675E-2</v>
      </c>
    </row>
    <row r="263" spans="12:21" x14ac:dyDescent="0.25">
      <c r="L263" s="158">
        <v>42916</v>
      </c>
      <c r="M263" s="157">
        <v>202.41956390590701</v>
      </c>
      <c r="N263" s="159">
        <f t="shared" si="21"/>
        <v>2.3841481716152524E-2</v>
      </c>
      <c r="O263" s="159">
        <f t="shared" si="22"/>
        <v>4.353442893670012E-2</v>
      </c>
      <c r="P263" s="159">
        <f t="shared" si="23"/>
        <v>0.15448245781231074</v>
      </c>
      <c r="Q263" s="166">
        <v>42901</v>
      </c>
      <c r="R263" s="167">
        <v>199.679352951163</v>
      </c>
      <c r="S263" s="170">
        <f t="shared" si="18"/>
        <v>1.4624562971574218E-2</v>
      </c>
      <c r="T263" s="171">
        <f t="shared" si="19"/>
        <v>5.8578410636475287E-2</v>
      </c>
      <c r="U263" s="171">
        <f t="shared" si="20"/>
        <v>7.6411159764609549E-2</v>
      </c>
    </row>
    <row r="264" spans="12:21" x14ac:dyDescent="0.25">
      <c r="L264" s="158">
        <v>42947</v>
      </c>
      <c r="M264" s="157">
        <v>205.77506620173099</v>
      </c>
      <c r="N264" s="159">
        <f t="shared" si="21"/>
        <v>1.6576966332087162E-2</v>
      </c>
      <c r="O264" s="159">
        <f t="shared" si="22"/>
        <v>5.3265729423459529E-2</v>
      </c>
      <c r="P264" s="159">
        <f t="shared" si="23"/>
        <v>0.1440659990431874</v>
      </c>
      <c r="Q264" s="166">
        <v>42931</v>
      </c>
      <c r="R264" s="167">
        <v>199.469627610826</v>
      </c>
      <c r="S264" s="170">
        <f t="shared" ref="S264:S327" si="24">R264/R263-1</f>
        <v>-1.0503105966509496E-3</v>
      </c>
      <c r="T264" s="171">
        <f t="shared" si="19"/>
        <v>3.6833596851174155E-2</v>
      </c>
      <c r="U264" s="171">
        <f t="shared" si="20"/>
        <v>5.999800507315789E-2</v>
      </c>
    </row>
    <row r="265" spans="12:21" x14ac:dyDescent="0.25">
      <c r="L265" s="158">
        <v>42978</v>
      </c>
      <c r="M265" s="157">
        <v>206.30509337118301</v>
      </c>
      <c r="N265" s="159">
        <f t="shared" si="21"/>
        <v>2.5757599267755005E-3</v>
      </c>
      <c r="O265" s="159">
        <f t="shared" si="22"/>
        <v>4.3494553623911081E-2</v>
      </c>
      <c r="P265" s="159">
        <f t="shared" si="23"/>
        <v>0.13153618157263591</v>
      </c>
      <c r="Q265" s="166">
        <v>42962</v>
      </c>
      <c r="R265" s="167">
        <v>199.576839359036</v>
      </c>
      <c r="S265" s="170">
        <f t="shared" si="24"/>
        <v>5.3748407461395864E-4</v>
      </c>
      <c r="T265" s="171">
        <f t="shared" si="19"/>
        <v>1.4103663804618582E-2</v>
      </c>
      <c r="U265" s="171">
        <f t="shared" si="20"/>
        <v>5.0373605711032443E-2</v>
      </c>
    </row>
    <row r="266" spans="12:21" x14ac:dyDescent="0.25">
      <c r="L266" s="158">
        <v>43008</v>
      </c>
      <c r="M266" s="157">
        <v>203.850675438785</v>
      </c>
      <c r="N266" s="159">
        <f t="shared" si="21"/>
        <v>-1.1897030229796712E-2</v>
      </c>
      <c r="O266" s="159">
        <f t="shared" si="22"/>
        <v>7.0700257685725187E-3</v>
      </c>
      <c r="P266" s="159">
        <f t="shared" si="23"/>
        <v>0.10980982037185116</v>
      </c>
      <c r="Q266" s="166">
        <v>42993</v>
      </c>
      <c r="R266" s="167">
        <v>200.377617688236</v>
      </c>
      <c r="S266" s="170">
        <f t="shared" si="24"/>
        <v>4.0123810546945915E-3</v>
      </c>
      <c r="T266" s="171">
        <f t="shared" ref="T266:T329" si="25">R266/R263-1</f>
        <v>3.4969300869267528E-3</v>
      </c>
      <c r="U266" s="171">
        <f t="shared" si="20"/>
        <v>4.8796960651317001E-2</v>
      </c>
    </row>
    <row r="267" spans="12:21" x14ac:dyDescent="0.25">
      <c r="L267" s="158">
        <v>43039</v>
      </c>
      <c r="M267" s="157">
        <v>202.48117143800201</v>
      </c>
      <c r="N267" s="159">
        <f t="shared" si="21"/>
        <v>-6.7181724948184307E-3</v>
      </c>
      <c r="O267" s="159">
        <f t="shared" si="22"/>
        <v>-1.6007258918822709E-2</v>
      </c>
      <c r="P267" s="159">
        <f t="shared" si="23"/>
        <v>0.10885363173491935</v>
      </c>
      <c r="Q267" s="166">
        <v>43023</v>
      </c>
      <c r="R267" s="167">
        <v>203.19724768238601</v>
      </c>
      <c r="S267" s="170">
        <f t="shared" si="24"/>
        <v>1.4071581580219261E-2</v>
      </c>
      <c r="T267" s="171">
        <f t="shared" si="25"/>
        <v>1.86876574454371E-2</v>
      </c>
      <c r="U267" s="171">
        <f t="shared" si="20"/>
        <v>5.8731660777100902E-2</v>
      </c>
    </row>
    <row r="268" spans="12:21" x14ac:dyDescent="0.25">
      <c r="L268" s="158">
        <v>43069</v>
      </c>
      <c r="M268" s="157">
        <v>203.77503450173299</v>
      </c>
      <c r="N268" s="159">
        <f t="shared" si="21"/>
        <v>6.3900413778825715E-3</v>
      </c>
      <c r="O268" s="159">
        <f t="shared" si="22"/>
        <v>-1.2263676228768339E-2</v>
      </c>
      <c r="P268" s="159">
        <f t="shared" si="23"/>
        <v>0.11707099689398381</v>
      </c>
      <c r="Q268" s="166">
        <v>43054</v>
      </c>
      <c r="R268" s="167">
        <v>204.242826827203</v>
      </c>
      <c r="S268" s="170">
        <f t="shared" si="24"/>
        <v>5.1456363545401285E-3</v>
      </c>
      <c r="T268" s="171">
        <f t="shared" si="25"/>
        <v>2.3379403557809431E-2</v>
      </c>
      <c r="U268" s="171">
        <f t="shared" si="20"/>
        <v>6.4581578866402589E-2</v>
      </c>
    </row>
    <row r="269" spans="12:21" x14ac:dyDescent="0.25">
      <c r="L269" s="158">
        <v>43100</v>
      </c>
      <c r="M269" s="157">
        <v>206.91230400611599</v>
      </c>
      <c r="N269" s="159">
        <f t="shared" si="21"/>
        <v>1.5395750083194493E-2</v>
      </c>
      <c r="O269" s="159">
        <f t="shared" si="22"/>
        <v>1.5018976811045137E-2</v>
      </c>
      <c r="P269" s="159">
        <f t="shared" si="23"/>
        <v>0.12726619914518733</v>
      </c>
      <c r="Q269" s="166">
        <v>43084</v>
      </c>
      <c r="R269" s="167">
        <v>203.554064857622</v>
      </c>
      <c r="S269" s="170">
        <f t="shared" si="24"/>
        <v>-3.3722700585403498E-3</v>
      </c>
      <c r="T269" s="171">
        <f t="shared" si="25"/>
        <v>1.5852305292541002E-2</v>
      </c>
      <c r="U269" s="171">
        <f t="shared" si="20"/>
        <v>6.3358537148347827E-2</v>
      </c>
    </row>
    <row r="270" spans="12:21" x14ac:dyDescent="0.25">
      <c r="L270" s="158">
        <v>43131</v>
      </c>
      <c r="M270" s="157">
        <v>210.19793037653</v>
      </c>
      <c r="N270" s="159">
        <f t="shared" si="21"/>
        <v>1.5879318468740689E-2</v>
      </c>
      <c r="O270" s="159">
        <f t="shared" si="22"/>
        <v>3.8110995129691849E-2</v>
      </c>
      <c r="P270" s="159">
        <f t="shared" si="23"/>
        <v>0.12206270728322544</v>
      </c>
      <c r="Q270" s="166">
        <v>43115</v>
      </c>
      <c r="R270" s="167">
        <v>201.712098647825</v>
      </c>
      <c r="S270" s="170">
        <f t="shared" si="24"/>
        <v>-9.049026906366997E-3</v>
      </c>
      <c r="T270" s="171">
        <f t="shared" si="25"/>
        <v>-7.30890330208811E-3</v>
      </c>
      <c r="U270" s="171">
        <f t="shared" si="20"/>
        <v>6.5538473991616053E-2</v>
      </c>
    </row>
    <row r="271" spans="12:21" x14ac:dyDescent="0.25">
      <c r="L271" s="158">
        <v>43159</v>
      </c>
      <c r="M271" s="157">
        <v>209.77807737511699</v>
      </c>
      <c r="N271" s="159">
        <f t="shared" si="21"/>
        <v>-1.9974173896998293E-3</v>
      </c>
      <c r="O271" s="159">
        <f t="shared" si="22"/>
        <v>2.9459167498425476E-2</v>
      </c>
      <c r="P271" s="159">
        <f t="shared" si="23"/>
        <v>9.5283875567457876E-2</v>
      </c>
      <c r="Q271" s="166">
        <v>43146</v>
      </c>
      <c r="R271" s="167">
        <v>203.138772578242</v>
      </c>
      <c r="S271" s="170">
        <f t="shared" si="24"/>
        <v>7.0728228003213989E-3</v>
      </c>
      <c r="T271" s="171">
        <f t="shared" si="25"/>
        <v>-5.4055962018929593E-3</v>
      </c>
      <c r="U271" s="171">
        <f t="shared" si="20"/>
        <v>8.1538952115333352E-2</v>
      </c>
    </row>
    <row r="272" spans="12:21" x14ac:dyDescent="0.25">
      <c r="L272" s="158">
        <v>43190</v>
      </c>
      <c r="M272" s="157">
        <v>207.60640423913301</v>
      </c>
      <c r="N272" s="159">
        <f t="shared" si="21"/>
        <v>-1.0352240630467247E-2</v>
      </c>
      <c r="O272" s="159">
        <f t="shared" si="22"/>
        <v>3.3545623898543209E-3</v>
      </c>
      <c r="P272" s="159">
        <f t="shared" si="23"/>
        <v>7.0274168716175422E-2</v>
      </c>
      <c r="Q272" s="166">
        <v>43174</v>
      </c>
      <c r="R272" s="167">
        <v>206.92875770241099</v>
      </c>
      <c r="S272" s="170">
        <f t="shared" si="24"/>
        <v>1.8657123286049293E-2</v>
      </c>
      <c r="T272" s="171">
        <f t="shared" si="25"/>
        <v>1.6578852636273567E-2</v>
      </c>
      <c r="U272" s="171">
        <f t="shared" si="20"/>
        <v>9.7010342862905885E-2</v>
      </c>
    </row>
    <row r="273" spans="12:21" x14ac:dyDescent="0.25">
      <c r="L273" s="158">
        <v>43220</v>
      </c>
      <c r="M273" s="157">
        <v>206.840480177703</v>
      </c>
      <c r="N273" s="159">
        <f t="shared" si="21"/>
        <v>-3.6893084499829421E-3</v>
      </c>
      <c r="O273" s="159">
        <f t="shared" si="22"/>
        <v>-1.5972803313585193E-2</v>
      </c>
      <c r="P273" s="159">
        <f t="shared" si="23"/>
        <v>5.8719082199640837E-2</v>
      </c>
      <c r="Q273" s="166">
        <v>43205</v>
      </c>
      <c r="R273" s="167">
        <v>210.97659378518901</v>
      </c>
      <c r="S273" s="170">
        <f t="shared" si="24"/>
        <v>1.9561496080691132E-2</v>
      </c>
      <c r="T273" s="171">
        <f t="shared" si="25"/>
        <v>4.5929298239760774E-2</v>
      </c>
      <c r="U273" s="171">
        <f t="shared" si="20"/>
        <v>9.6646257406630243E-2</v>
      </c>
    </row>
    <row r="274" spans="12:21" x14ac:dyDescent="0.25">
      <c r="L274" s="158">
        <v>43251</v>
      </c>
      <c r="M274" s="157">
        <v>209.02533238005401</v>
      </c>
      <c r="N274" s="159">
        <f t="shared" si="21"/>
        <v>1.0562981677831873E-2</v>
      </c>
      <c r="O274" s="159">
        <f t="shared" si="22"/>
        <v>-3.5882919916219169E-3</v>
      </c>
      <c r="P274" s="159">
        <f t="shared" si="23"/>
        <v>5.7253567247511183E-2</v>
      </c>
      <c r="Q274" s="166">
        <v>43235</v>
      </c>
      <c r="R274" s="167">
        <v>210.21094001703</v>
      </c>
      <c r="S274" s="170">
        <f t="shared" si="24"/>
        <v>-3.6290934194272984E-3</v>
      </c>
      <c r="T274" s="171">
        <f t="shared" si="25"/>
        <v>3.4814463772857795E-2</v>
      </c>
      <c r="U274" s="171">
        <f t="shared" si="20"/>
        <v>6.8138392850198848E-2</v>
      </c>
    </row>
    <row r="275" spans="12:21" x14ac:dyDescent="0.25">
      <c r="L275" s="158">
        <v>43281</v>
      </c>
      <c r="M275" s="157">
        <v>213.63287217923701</v>
      </c>
      <c r="N275" s="159">
        <f t="shared" si="21"/>
        <v>2.2042973197169635E-2</v>
      </c>
      <c r="O275" s="159">
        <f t="shared" si="22"/>
        <v>2.9028333505368931E-2</v>
      </c>
      <c r="P275" s="159">
        <f t="shared" si="23"/>
        <v>5.5396366126657659E-2</v>
      </c>
      <c r="Q275" s="166">
        <v>43266</v>
      </c>
      <c r="R275" s="167">
        <v>207.82722751720999</v>
      </c>
      <c r="S275" s="170">
        <f t="shared" si="24"/>
        <v>-1.1339621523156151E-2</v>
      </c>
      <c r="T275" s="171">
        <f t="shared" si="25"/>
        <v>4.3419282306382811E-3</v>
      </c>
      <c r="U275" s="171">
        <f t="shared" ref="U275:U332" si="26">R275/R263-1</f>
        <v>4.0804792511721422E-2</v>
      </c>
    </row>
    <row r="276" spans="12:21" x14ac:dyDescent="0.25">
      <c r="L276" s="158">
        <v>43312</v>
      </c>
      <c r="M276" s="157">
        <v>215.82929239113199</v>
      </c>
      <c r="N276" s="159">
        <f t="shared" si="21"/>
        <v>1.0281283912394246E-2</v>
      </c>
      <c r="O276" s="159">
        <f t="shared" si="22"/>
        <v>4.3457703277938631E-2</v>
      </c>
      <c r="P276" s="159">
        <f t="shared" si="23"/>
        <v>4.886027435191953E-2</v>
      </c>
      <c r="Q276" s="166">
        <v>43296</v>
      </c>
      <c r="R276" s="167">
        <v>207.05486453097501</v>
      </c>
      <c r="S276" s="170">
        <f t="shared" si="24"/>
        <v>-3.7163705423103321E-3</v>
      </c>
      <c r="T276" s="171">
        <f t="shared" si="25"/>
        <v>-1.8588456585885593E-2</v>
      </c>
      <c r="U276" s="171">
        <f t="shared" si="26"/>
        <v>3.8027027026631632E-2</v>
      </c>
    </row>
    <row r="277" spans="12:21" x14ac:dyDescent="0.25">
      <c r="L277" s="158">
        <v>43343</v>
      </c>
      <c r="M277" s="157">
        <v>216.79614209396499</v>
      </c>
      <c r="N277" s="159">
        <f t="shared" si="21"/>
        <v>4.4796963939484069E-3</v>
      </c>
      <c r="O277" s="159">
        <f t="shared" si="22"/>
        <v>3.7176401661124681E-2</v>
      </c>
      <c r="P277" s="159">
        <f t="shared" si="23"/>
        <v>5.0852107194011564E-2</v>
      </c>
      <c r="Q277" s="166">
        <v>43327</v>
      </c>
      <c r="R277" s="167">
        <v>209.46484741461001</v>
      </c>
      <c r="S277" s="170">
        <f t="shared" si="24"/>
        <v>1.163934442735326E-2</v>
      </c>
      <c r="T277" s="171">
        <f t="shared" si="25"/>
        <v>-3.5492567720764034E-3</v>
      </c>
      <c r="U277" s="171">
        <f t="shared" si="26"/>
        <v>4.9544867467239628E-2</v>
      </c>
    </row>
    <row r="278" spans="12:21" x14ac:dyDescent="0.25">
      <c r="L278" s="158">
        <v>43373</v>
      </c>
      <c r="M278" s="157">
        <v>215.51847380733699</v>
      </c>
      <c r="N278" s="159">
        <f t="shared" si="21"/>
        <v>-5.8934087769616506E-3</v>
      </c>
      <c r="O278" s="159">
        <f t="shared" si="22"/>
        <v>8.8263646360471348E-3</v>
      </c>
      <c r="P278" s="159">
        <f t="shared" si="23"/>
        <v>5.7236986551245206E-2</v>
      </c>
      <c r="Q278" s="166">
        <v>43358</v>
      </c>
      <c r="R278" s="167">
        <v>211.62201431840401</v>
      </c>
      <c r="S278" s="170">
        <f t="shared" si="24"/>
        <v>1.0298467405961187E-2</v>
      </c>
      <c r="T278" s="171">
        <f t="shared" si="25"/>
        <v>1.8259334190847465E-2</v>
      </c>
      <c r="U278" s="171">
        <f t="shared" si="26"/>
        <v>5.6116031121115295E-2</v>
      </c>
    </row>
    <row r="279" spans="12:21" x14ac:dyDescent="0.25">
      <c r="L279" s="158">
        <v>43404</v>
      </c>
      <c r="M279" s="157">
        <v>216.47172701789199</v>
      </c>
      <c r="N279" s="159">
        <f t="shared" si="21"/>
        <v>4.4230696038018991E-3</v>
      </c>
      <c r="O279" s="159">
        <f t="shared" si="22"/>
        <v>2.9765868184183919E-3</v>
      </c>
      <c r="P279" s="159">
        <f t="shared" si="23"/>
        <v>6.9095587903459821E-2</v>
      </c>
      <c r="Q279" s="166">
        <v>43388</v>
      </c>
      <c r="R279" s="167">
        <v>211.317618089994</v>
      </c>
      <c r="S279" s="170">
        <f t="shared" si="24"/>
        <v>-1.4383958558867871E-3</v>
      </c>
      <c r="T279" s="171">
        <f t="shared" si="25"/>
        <v>2.0587555712226591E-2</v>
      </c>
      <c r="U279" s="171">
        <f t="shared" si="26"/>
        <v>3.9962994086911952E-2</v>
      </c>
    </row>
    <row r="280" spans="12:21" x14ac:dyDescent="0.25">
      <c r="L280" s="158">
        <v>43434</v>
      </c>
      <c r="M280" s="157">
        <v>217.91489902221301</v>
      </c>
      <c r="N280" s="159">
        <f t="shared" si="21"/>
        <v>6.6667921220111559E-3</v>
      </c>
      <c r="O280" s="159">
        <f t="shared" si="22"/>
        <v>5.1604097630257861E-3</v>
      </c>
      <c r="P280" s="159">
        <f t="shared" si="23"/>
        <v>6.9389582266809802E-2</v>
      </c>
      <c r="Q280" s="166">
        <v>43419</v>
      </c>
      <c r="R280" s="167">
        <v>210.037344743364</v>
      </c>
      <c r="S280" s="170">
        <f t="shared" si="24"/>
        <v>-6.0585262989514277E-3</v>
      </c>
      <c r="T280" s="171">
        <f t="shared" si="25"/>
        <v>2.73314274839076E-3</v>
      </c>
      <c r="U280" s="171">
        <f t="shared" si="26"/>
        <v>2.837072912755656E-2</v>
      </c>
    </row>
    <row r="281" spans="12:21" x14ac:dyDescent="0.25">
      <c r="L281" s="158">
        <v>43465</v>
      </c>
      <c r="M281" s="157">
        <v>219.697354769778</v>
      </c>
      <c r="N281" s="159">
        <f t="shared" si="21"/>
        <v>8.1795955924210961E-3</v>
      </c>
      <c r="O281" s="159">
        <f t="shared" si="22"/>
        <v>1.938989678525993E-2</v>
      </c>
      <c r="P281" s="159">
        <f t="shared" si="23"/>
        <v>6.1789707601361821E-2</v>
      </c>
      <c r="Q281" s="166">
        <v>43449</v>
      </c>
      <c r="R281" s="167">
        <v>209.76860791738801</v>
      </c>
      <c r="S281" s="170">
        <f t="shared" si="24"/>
        <v>-1.2794716401711703E-3</v>
      </c>
      <c r="T281" s="171">
        <f t="shared" si="25"/>
        <v>-8.7580982866337642E-3</v>
      </c>
      <c r="U281" s="171">
        <f t="shared" si="26"/>
        <v>3.0530184028075391E-2</v>
      </c>
    </row>
    <row r="282" spans="12:21" x14ac:dyDescent="0.25">
      <c r="L282" s="158">
        <v>43496</v>
      </c>
      <c r="M282" s="157">
        <v>220.89909655645201</v>
      </c>
      <c r="N282" s="159">
        <f t="shared" si="21"/>
        <v>5.4699875104700091E-3</v>
      </c>
      <c r="O282" s="159">
        <f t="shared" si="22"/>
        <v>2.0452414731250812E-2</v>
      </c>
      <c r="P282" s="159">
        <f t="shared" si="23"/>
        <v>5.0909950258562819E-2</v>
      </c>
      <c r="Q282" s="166">
        <v>43480</v>
      </c>
      <c r="R282" s="167">
        <v>211.348498779013</v>
      </c>
      <c r="S282" s="170">
        <f t="shared" si="24"/>
        <v>7.5315886266795751E-3</v>
      </c>
      <c r="T282" s="171">
        <f t="shared" si="25"/>
        <v>1.461340010271428E-4</v>
      </c>
      <c r="U282" s="171">
        <f t="shared" si="26"/>
        <v>4.7773039871110923E-2</v>
      </c>
    </row>
    <row r="283" spans="12:21" x14ac:dyDescent="0.25">
      <c r="L283" s="158">
        <v>43524</v>
      </c>
      <c r="M283" s="157">
        <v>220.774035124801</v>
      </c>
      <c r="N283" s="159">
        <f t="shared" si="21"/>
        <v>-5.6614732065707329E-4</v>
      </c>
      <c r="O283" s="159">
        <f t="shared" si="22"/>
        <v>1.3120425062338459E-2</v>
      </c>
      <c r="P283" s="159">
        <f t="shared" si="23"/>
        <v>5.2417096615970271E-2</v>
      </c>
      <c r="Q283" s="166">
        <v>43511</v>
      </c>
      <c r="R283" s="167">
        <v>214.001509181399</v>
      </c>
      <c r="S283" s="170">
        <f t="shared" si="24"/>
        <v>1.2552776185838832E-2</v>
      </c>
      <c r="T283" s="171">
        <f t="shared" si="25"/>
        <v>1.8873617179262281E-2</v>
      </c>
      <c r="U283" s="171">
        <f t="shared" si="26"/>
        <v>5.3474462138797474E-2</v>
      </c>
    </row>
    <row r="284" spans="12:21" x14ac:dyDescent="0.25">
      <c r="L284" s="158">
        <v>43555</v>
      </c>
      <c r="M284" s="157">
        <v>221.39640686742999</v>
      </c>
      <c r="N284" s="159">
        <f t="shared" si="21"/>
        <v>2.8190441066910932E-3</v>
      </c>
      <c r="O284" s="159">
        <f t="shared" si="22"/>
        <v>7.7336028894496867E-3</v>
      </c>
      <c r="P284" s="159">
        <f t="shared" si="23"/>
        <v>6.642378243983682E-2</v>
      </c>
      <c r="Q284" s="166">
        <v>43539</v>
      </c>
      <c r="R284" s="167">
        <v>215.89913468846899</v>
      </c>
      <c r="S284" s="170">
        <f t="shared" si="24"/>
        <v>8.8673463768027538E-3</v>
      </c>
      <c r="T284" s="171">
        <f t="shared" si="25"/>
        <v>2.9225186894958677E-2</v>
      </c>
      <c r="U284" s="171">
        <f t="shared" si="26"/>
        <v>4.3350074130143357E-2</v>
      </c>
    </row>
    <row r="285" spans="12:21" x14ac:dyDescent="0.25">
      <c r="L285" s="158">
        <v>43585</v>
      </c>
      <c r="M285" s="157">
        <v>222.106623819882</v>
      </c>
      <c r="N285" s="159">
        <f t="shared" si="21"/>
        <v>3.2078973751243911E-3</v>
      </c>
      <c r="O285" s="159">
        <f t="shared" si="22"/>
        <v>5.4664201087912812E-3</v>
      </c>
      <c r="P285" s="159">
        <f t="shared" si="23"/>
        <v>7.380636338236779E-2</v>
      </c>
      <c r="Q285" s="166">
        <v>43570</v>
      </c>
      <c r="R285" s="167">
        <v>218.80238661061699</v>
      </c>
      <c r="S285" s="170">
        <f t="shared" si="24"/>
        <v>1.3447260575347952E-2</v>
      </c>
      <c r="T285" s="171">
        <f t="shared" si="25"/>
        <v>3.5268231734154831E-2</v>
      </c>
      <c r="U285" s="171">
        <f t="shared" si="26"/>
        <v>3.7093180267172121E-2</v>
      </c>
    </row>
    <row r="286" spans="12:21" x14ac:dyDescent="0.25">
      <c r="L286" s="158">
        <v>43616</v>
      </c>
      <c r="M286" s="157">
        <v>224.03892559564699</v>
      </c>
      <c r="N286" s="159">
        <f t="shared" si="21"/>
        <v>8.6998836078477915E-3</v>
      </c>
      <c r="O286" s="159">
        <f t="shared" si="22"/>
        <v>1.4788380658080413E-2</v>
      </c>
      <c r="P286" s="159">
        <f t="shared" si="23"/>
        <v>7.1826668302074292E-2</v>
      </c>
      <c r="Q286" s="166">
        <v>43600</v>
      </c>
      <c r="R286" s="167">
        <v>221.31488245769</v>
      </c>
      <c r="S286" s="170">
        <f t="shared" si="24"/>
        <v>1.1482945346223739E-2</v>
      </c>
      <c r="T286" s="171">
        <f t="shared" si="25"/>
        <v>3.4174400471595812E-2</v>
      </c>
      <c r="U286" s="171">
        <f t="shared" si="26"/>
        <v>5.2822857077564178E-2</v>
      </c>
    </row>
    <row r="287" spans="12:21" x14ac:dyDescent="0.25">
      <c r="L287" s="158">
        <v>43646</v>
      </c>
      <c r="M287" s="157">
        <v>225.38168470181699</v>
      </c>
      <c r="N287" s="159">
        <f t="shared" si="21"/>
        <v>5.9934187891681479E-3</v>
      </c>
      <c r="O287" s="159">
        <f t="shared" si="22"/>
        <v>1.8000643690542661E-2</v>
      </c>
      <c r="P287" s="159">
        <f t="shared" si="23"/>
        <v>5.4995340383397373E-2</v>
      </c>
      <c r="Q287" s="166">
        <v>43631</v>
      </c>
      <c r="R287" s="167">
        <v>225.00322595696201</v>
      </c>
      <c r="S287" s="170">
        <f t="shared" si="24"/>
        <v>1.6665591840517635E-2</v>
      </c>
      <c r="T287" s="171">
        <f t="shared" si="25"/>
        <v>4.2168261960057185E-2</v>
      </c>
      <c r="U287" s="171">
        <f t="shared" si="26"/>
        <v>8.2645564033854368E-2</v>
      </c>
    </row>
    <row r="288" spans="12:21" x14ac:dyDescent="0.25">
      <c r="L288" s="158">
        <v>43677</v>
      </c>
      <c r="M288" s="157">
        <v>227.41090396989</v>
      </c>
      <c r="N288" s="159">
        <f t="shared" ref="N288:N332" si="27">M288/M287-1</f>
        <v>9.0034790127586639E-3</v>
      </c>
      <c r="O288" s="159">
        <f t="shared" si="22"/>
        <v>2.3881683755228922E-2</v>
      </c>
      <c r="P288" s="159">
        <f t="shared" si="23"/>
        <v>5.3660981095047466E-2</v>
      </c>
      <c r="Q288" s="166">
        <v>43661</v>
      </c>
      <c r="R288" s="167">
        <v>226.330692986689</v>
      </c>
      <c r="S288" s="170">
        <f t="shared" si="24"/>
        <v>5.8997688770066059E-3</v>
      </c>
      <c r="T288" s="171">
        <f t="shared" si="25"/>
        <v>3.4406875046886221E-2</v>
      </c>
      <c r="U288" s="171">
        <f t="shared" si="26"/>
        <v>9.3095269697613725E-2</v>
      </c>
    </row>
    <row r="289" spans="12:21" x14ac:dyDescent="0.25">
      <c r="L289" s="158">
        <v>43708</v>
      </c>
      <c r="M289" s="157">
        <v>229.33890485123399</v>
      </c>
      <c r="N289" s="159">
        <f t="shared" si="27"/>
        <v>8.4780494149008234E-3</v>
      </c>
      <c r="O289" s="159">
        <f t="shared" si="22"/>
        <v>2.3656510767028793E-2</v>
      </c>
      <c r="P289" s="159">
        <f t="shared" si="23"/>
        <v>5.785510127681448E-2</v>
      </c>
      <c r="Q289" s="166">
        <v>43692</v>
      </c>
      <c r="R289" s="167">
        <v>226.62854668659699</v>
      </c>
      <c r="S289" s="170">
        <f t="shared" si="24"/>
        <v>1.3160110808545511E-3</v>
      </c>
      <c r="T289" s="171">
        <f t="shared" si="25"/>
        <v>2.4009520597526146E-2</v>
      </c>
      <c r="U289" s="171">
        <f t="shared" si="26"/>
        <v>8.1940714558245364E-2</v>
      </c>
    </row>
    <row r="290" spans="12:21" x14ac:dyDescent="0.25">
      <c r="L290" s="158">
        <v>43738</v>
      </c>
      <c r="M290" s="157">
        <v>230.306145998028</v>
      </c>
      <c r="N290" s="159">
        <f t="shared" si="27"/>
        <v>4.217518817495991E-3</v>
      </c>
      <c r="O290" s="159">
        <f t="shared" ref="O290:O332" si="28">M290/M287-1</f>
        <v>2.1849429791627184E-2</v>
      </c>
      <c r="P290" s="159">
        <f t="shared" si="23"/>
        <v>6.8614406595651989E-2</v>
      </c>
      <c r="Q290" s="166">
        <v>43723</v>
      </c>
      <c r="R290" s="167">
        <v>225.578024919439</v>
      </c>
      <c r="S290" s="170">
        <f t="shared" si="24"/>
        <v>-4.6354344257025781E-3</v>
      </c>
      <c r="T290" s="171">
        <f t="shared" si="25"/>
        <v>2.5546254282902137E-3</v>
      </c>
      <c r="U290" s="171">
        <f t="shared" si="26"/>
        <v>6.5947820438174931E-2</v>
      </c>
    </row>
    <row r="291" spans="12:21" x14ac:dyDescent="0.25">
      <c r="L291" s="158">
        <v>43768</v>
      </c>
      <c r="M291" s="157">
        <v>229.63467593247199</v>
      </c>
      <c r="N291" s="159">
        <f t="shared" si="27"/>
        <v>-2.9155542621157604E-3</v>
      </c>
      <c r="O291" s="159">
        <f t="shared" si="28"/>
        <v>9.7786514356252852E-3</v>
      </c>
      <c r="P291" s="159">
        <f t="shared" si="23"/>
        <v>6.0806781079046246E-2</v>
      </c>
      <c r="Q291" s="166">
        <v>43753</v>
      </c>
      <c r="R291" s="167">
        <v>224.62825301799199</v>
      </c>
      <c r="S291" s="170">
        <f t="shared" si="24"/>
        <v>-4.2103919554495883E-3</v>
      </c>
      <c r="T291" s="171">
        <f t="shared" si="25"/>
        <v>-7.5219138254356555E-3</v>
      </c>
      <c r="U291" s="171">
        <f t="shared" si="26"/>
        <v>6.2988760938661459E-2</v>
      </c>
    </row>
    <row r="292" spans="12:21" x14ac:dyDescent="0.25">
      <c r="L292" s="158">
        <v>43799</v>
      </c>
      <c r="M292" s="157">
        <v>228.296333043023</v>
      </c>
      <c r="N292" s="159">
        <f t="shared" si="27"/>
        <v>-5.8281393435656303E-3</v>
      </c>
      <c r="O292" s="159">
        <f t="shared" si="28"/>
        <v>-4.5459875588369503E-3</v>
      </c>
      <c r="P292" s="159">
        <f t="shared" si="23"/>
        <v>4.7639854215529187E-2</v>
      </c>
      <c r="Q292" s="166">
        <v>43784</v>
      </c>
      <c r="R292" s="167">
        <v>224.58363322852</v>
      </c>
      <c r="S292" s="170">
        <f t="shared" si="24"/>
        <v>-1.9863836749167696E-4</v>
      </c>
      <c r="T292" s="171">
        <f t="shared" si="25"/>
        <v>-9.0231945091404642E-3</v>
      </c>
      <c r="U292" s="171">
        <f t="shared" si="26"/>
        <v>6.9255724513797912E-2</v>
      </c>
    </row>
    <row r="293" spans="12:21" x14ac:dyDescent="0.25">
      <c r="L293" s="158">
        <v>43829</v>
      </c>
      <c r="M293" s="157">
        <v>229.17413918725299</v>
      </c>
      <c r="N293" s="159">
        <f t="shared" si="27"/>
        <v>3.8450295391496692E-3</v>
      </c>
      <c r="O293" s="159">
        <f t="shared" si="28"/>
        <v>-4.9152262344952513E-3</v>
      </c>
      <c r="P293" s="159">
        <f t="shared" si="23"/>
        <v>4.3135632777216548E-2</v>
      </c>
      <c r="Q293" s="166">
        <v>43814</v>
      </c>
      <c r="R293" s="167">
        <v>225.566929069644</v>
      </c>
      <c r="S293" s="170">
        <f t="shared" si="24"/>
        <v>4.378305876472588E-3</v>
      </c>
      <c r="T293" s="171">
        <f t="shared" si="25"/>
        <v>-4.9188522680654323E-5</v>
      </c>
      <c r="U293" s="171">
        <f t="shared" si="26"/>
        <v>7.5313085733389462E-2</v>
      </c>
    </row>
    <row r="294" spans="12:21" x14ac:dyDescent="0.25">
      <c r="L294" s="158">
        <v>43861</v>
      </c>
      <c r="M294" s="157">
        <v>232.56905636227</v>
      </c>
      <c r="N294" s="159">
        <f t="shared" si="27"/>
        <v>1.4813701000718549E-2</v>
      </c>
      <c r="O294" s="159">
        <f t="shared" si="28"/>
        <v>1.2778472666997942E-2</v>
      </c>
      <c r="P294" s="159">
        <f t="shared" si="23"/>
        <v>5.282936864721699E-2</v>
      </c>
      <c r="Q294" s="166">
        <v>43845</v>
      </c>
      <c r="R294" s="167">
        <v>226.66174232885299</v>
      </c>
      <c r="S294" s="170">
        <f t="shared" si="24"/>
        <v>4.8536071476636966E-3</v>
      </c>
      <c r="T294" s="171">
        <f t="shared" si="25"/>
        <v>9.0526872000296077E-3</v>
      </c>
      <c r="U294" s="171">
        <f t="shared" si="26"/>
        <v>7.2454943556762963E-2</v>
      </c>
    </row>
    <row r="295" spans="12:21" x14ac:dyDescent="0.25">
      <c r="L295" s="158">
        <v>43890</v>
      </c>
      <c r="M295" s="157">
        <v>237.18599285029501</v>
      </c>
      <c r="N295" s="159">
        <f t="shared" si="27"/>
        <v>1.9851895003750064E-2</v>
      </c>
      <c r="O295" s="159">
        <f t="shared" si="28"/>
        <v>3.8939126567559601E-2</v>
      </c>
      <c r="P295" s="159">
        <f t="shared" si="23"/>
        <v>7.4338260458103766E-2</v>
      </c>
      <c r="Q295" s="166">
        <v>43876</v>
      </c>
      <c r="R295" s="167">
        <v>227.984113702754</v>
      </c>
      <c r="S295" s="170">
        <f t="shared" si="24"/>
        <v>5.8341181017766974E-3</v>
      </c>
      <c r="T295" s="171">
        <f t="shared" si="25"/>
        <v>1.5141265751872135E-2</v>
      </c>
      <c r="U295" s="171">
        <f t="shared" si="26"/>
        <v>6.5338812678664926E-2</v>
      </c>
    </row>
    <row r="296" spans="12:21" x14ac:dyDescent="0.25">
      <c r="L296" s="158">
        <v>43921</v>
      </c>
      <c r="M296" s="157">
        <v>239.49360835041699</v>
      </c>
      <c r="N296" s="159">
        <f t="shared" si="27"/>
        <v>9.7291390287894686E-3</v>
      </c>
      <c r="O296" s="159">
        <f t="shared" si="28"/>
        <v>4.5028942618748902E-2</v>
      </c>
      <c r="P296" s="159">
        <f t="shared" si="23"/>
        <v>8.1741170685861286E-2</v>
      </c>
      <c r="Q296" s="166">
        <v>43905</v>
      </c>
      <c r="R296" s="167">
        <v>229.085273355065</v>
      </c>
      <c r="S296" s="170">
        <f t="shared" si="24"/>
        <v>4.8299841354151329E-3</v>
      </c>
      <c r="T296" s="171">
        <f t="shared" si="25"/>
        <v>1.5597784213902566E-2</v>
      </c>
      <c r="U296" s="171">
        <f t="shared" si="26"/>
        <v>6.1075458619243239E-2</v>
      </c>
    </row>
    <row r="297" spans="12:21" x14ac:dyDescent="0.25">
      <c r="L297" s="158">
        <v>43951</v>
      </c>
      <c r="M297" s="157">
        <v>239.11843631040901</v>
      </c>
      <c r="N297" s="159">
        <f t="shared" si="27"/>
        <v>-1.5665221405786189E-3</v>
      </c>
      <c r="O297" s="159">
        <f t="shared" si="28"/>
        <v>2.8161011832705363E-2</v>
      </c>
      <c r="P297" s="159">
        <f t="shared" si="23"/>
        <v>7.6592999334962553E-2</v>
      </c>
      <c r="Q297" s="166">
        <v>43936</v>
      </c>
      <c r="R297" s="167">
        <v>230.75100822827599</v>
      </c>
      <c r="S297" s="170">
        <f t="shared" si="24"/>
        <v>7.2712437985014144E-3</v>
      </c>
      <c r="T297" s="171">
        <f t="shared" si="25"/>
        <v>1.8041270915009955E-2</v>
      </c>
      <c r="U297" s="171">
        <f t="shared" si="26"/>
        <v>5.4609192352745639E-2</v>
      </c>
    </row>
    <row r="298" spans="12:21" x14ac:dyDescent="0.25">
      <c r="L298" s="158">
        <v>43982</v>
      </c>
      <c r="M298" s="157">
        <v>236.19814780996899</v>
      </c>
      <c r="N298" s="159">
        <f t="shared" si="27"/>
        <v>-1.2212728326180144E-2</v>
      </c>
      <c r="O298" s="159">
        <f t="shared" si="28"/>
        <v>-4.1648540390389899E-3</v>
      </c>
      <c r="P298" s="159">
        <f t="shared" si="23"/>
        <v>5.4272810771585966E-2</v>
      </c>
      <c r="Q298" s="166">
        <v>43966</v>
      </c>
      <c r="R298" s="167">
        <v>230.185877362311</v>
      </c>
      <c r="S298" s="170">
        <f t="shared" si="24"/>
        <v>-2.4490938102680326E-3</v>
      </c>
      <c r="T298" s="171">
        <f t="shared" si="25"/>
        <v>9.657531061254776E-3</v>
      </c>
      <c r="U298" s="171">
        <f t="shared" si="26"/>
        <v>4.0083137681971914E-2</v>
      </c>
    </row>
    <row r="299" spans="12:21" x14ac:dyDescent="0.25">
      <c r="L299" s="158">
        <v>44012</v>
      </c>
      <c r="M299" s="160">
        <v>234.57038580730699</v>
      </c>
      <c r="N299" s="159">
        <f t="shared" si="27"/>
        <v>-6.8915104447456743E-3</v>
      </c>
      <c r="O299" s="159">
        <f t="shared" si="28"/>
        <v>-2.0556801398668445E-2</v>
      </c>
      <c r="P299" s="159">
        <f t="shared" ref="P299:P332" si="29">M299/M287-1</f>
        <v>4.0769511141274695E-2</v>
      </c>
      <c r="Q299" s="166">
        <v>43997</v>
      </c>
      <c r="R299" s="167">
        <v>229.32003389047401</v>
      </c>
      <c r="S299" s="170">
        <f t="shared" si="24"/>
        <v>-3.7614969335159065E-3</v>
      </c>
      <c r="T299" s="171">
        <f t="shared" si="25"/>
        <v>1.024773578723881E-3</v>
      </c>
      <c r="U299" s="171">
        <f t="shared" si="26"/>
        <v>1.9185537963521071E-2</v>
      </c>
    </row>
    <row r="300" spans="12:21" x14ac:dyDescent="0.25">
      <c r="L300" s="158">
        <v>44043</v>
      </c>
      <c r="M300" s="157">
        <v>234.57821723722901</v>
      </c>
      <c r="N300" s="159">
        <f t="shared" si="27"/>
        <v>3.3386268667667807E-5</v>
      </c>
      <c r="O300" s="159">
        <f t="shared" si="28"/>
        <v>-1.8987323366761122E-2</v>
      </c>
      <c r="P300" s="159">
        <f t="shared" si="29"/>
        <v>3.1517016740270298E-2</v>
      </c>
      <c r="Q300" s="166">
        <v>44027</v>
      </c>
      <c r="R300" s="167">
        <v>228.79322410308799</v>
      </c>
      <c r="S300" s="170">
        <f t="shared" si="24"/>
        <v>-2.2972689234714849E-3</v>
      </c>
      <c r="T300" s="171">
        <f t="shared" si="25"/>
        <v>-8.4844011743221426E-3</v>
      </c>
      <c r="U300" s="171">
        <f t="shared" si="26"/>
        <v>1.0880234951358592E-2</v>
      </c>
    </row>
    <row r="301" spans="12:21" x14ac:dyDescent="0.25">
      <c r="L301" s="158">
        <v>44074</v>
      </c>
      <c r="M301" s="157">
        <v>237.448221687607</v>
      </c>
      <c r="N301" s="159">
        <f t="shared" si="27"/>
        <v>1.2234744061830671E-2</v>
      </c>
      <c r="O301" s="159">
        <f t="shared" si="28"/>
        <v>5.2924795949025327E-3</v>
      </c>
      <c r="P301" s="159">
        <f t="shared" si="29"/>
        <v>3.5359534142858529E-2</v>
      </c>
      <c r="Q301" s="166">
        <v>44058</v>
      </c>
      <c r="R301" s="167">
        <v>231.144079484131</v>
      </c>
      <c r="S301" s="170">
        <f t="shared" si="24"/>
        <v>1.0275021868583645E-2</v>
      </c>
      <c r="T301" s="171">
        <f t="shared" si="25"/>
        <v>4.1627320181412131E-3</v>
      </c>
      <c r="U301" s="171">
        <f t="shared" si="26"/>
        <v>1.9924819108417591E-2</v>
      </c>
    </row>
    <row r="302" spans="12:21" x14ac:dyDescent="0.25">
      <c r="L302" s="158">
        <v>44104</v>
      </c>
      <c r="M302" s="157">
        <v>241.33246711632</v>
      </c>
      <c r="N302" s="159">
        <f t="shared" si="27"/>
        <v>1.635828392862515E-2</v>
      </c>
      <c r="O302" s="159">
        <f t="shared" si="28"/>
        <v>2.8827514972703749E-2</v>
      </c>
      <c r="P302" s="159">
        <f t="shared" si="29"/>
        <v>4.7876799251316715E-2</v>
      </c>
      <c r="Q302" s="166">
        <v>44089</v>
      </c>
      <c r="R302" s="167">
        <v>235.35884924937801</v>
      </c>
      <c r="S302" s="170">
        <f t="shared" si="24"/>
        <v>1.82343833969425E-2</v>
      </c>
      <c r="T302" s="171">
        <f t="shared" si="25"/>
        <v>2.6333570846183596E-2</v>
      </c>
      <c r="U302" s="171">
        <f t="shared" si="26"/>
        <v>4.3358941250736027E-2</v>
      </c>
    </row>
    <row r="303" spans="12:21" x14ac:dyDescent="0.25">
      <c r="L303" s="158">
        <v>44135</v>
      </c>
      <c r="M303" s="157">
        <v>246.855511401185</v>
      </c>
      <c r="N303" s="159">
        <f t="shared" si="27"/>
        <v>2.2885624760148549E-2</v>
      </c>
      <c r="O303" s="159">
        <f t="shared" si="28"/>
        <v>5.2337741792708448E-2</v>
      </c>
      <c r="P303" s="159">
        <f t="shared" si="29"/>
        <v>7.4992312893445989E-2</v>
      </c>
      <c r="Q303" s="166">
        <v>44119</v>
      </c>
      <c r="R303" s="167">
        <v>240.37793578395599</v>
      </c>
      <c r="S303" s="170">
        <f t="shared" si="24"/>
        <v>2.1325250996872214E-2</v>
      </c>
      <c r="T303" s="171">
        <f t="shared" si="25"/>
        <v>5.0633980644672505E-2</v>
      </c>
      <c r="U303" s="171">
        <f t="shared" si="26"/>
        <v>7.0114433756035544E-2</v>
      </c>
    </row>
    <row r="304" spans="12:21" x14ac:dyDescent="0.25">
      <c r="L304" s="158">
        <v>44165</v>
      </c>
      <c r="M304" s="157">
        <v>250.084669957112</v>
      </c>
      <c r="N304" s="159">
        <f t="shared" si="27"/>
        <v>1.3081168565359791E-2</v>
      </c>
      <c r="O304" s="159">
        <f t="shared" si="28"/>
        <v>5.3217700177724758E-2</v>
      </c>
      <c r="P304" s="159">
        <f t="shared" si="29"/>
        <v>9.5438838739398069E-2</v>
      </c>
      <c r="Q304" s="166">
        <v>44150</v>
      </c>
      <c r="R304" s="167">
        <v>244.96335943912899</v>
      </c>
      <c r="S304" s="170">
        <f t="shared" si="24"/>
        <v>1.9075892469990308E-2</v>
      </c>
      <c r="T304" s="171">
        <f t="shared" si="25"/>
        <v>5.9786432712617854E-2</v>
      </c>
      <c r="U304" s="171">
        <f t="shared" si="26"/>
        <v>9.0744485328866586E-2</v>
      </c>
    </row>
    <row r="305" spans="12:21" x14ac:dyDescent="0.25">
      <c r="L305" s="158">
        <v>44196</v>
      </c>
      <c r="M305" s="157">
        <v>252.12943530783099</v>
      </c>
      <c r="N305" s="159">
        <f t="shared" si="27"/>
        <v>8.1762922576167352E-3</v>
      </c>
      <c r="O305" s="159">
        <f t="shared" si="28"/>
        <v>4.4738979054595784E-2</v>
      </c>
      <c r="P305" s="159">
        <f t="shared" si="29"/>
        <v>0.10016529876358238</v>
      </c>
      <c r="Q305" s="166">
        <v>44180</v>
      </c>
      <c r="R305" s="167">
        <v>246.14973491352399</v>
      </c>
      <c r="S305" s="170">
        <f t="shared" si="24"/>
        <v>4.8430731727036047E-3</v>
      </c>
      <c r="T305" s="171">
        <f t="shared" si="25"/>
        <v>4.5848650681973524E-2</v>
      </c>
      <c r="U305" s="171">
        <f t="shared" si="26"/>
        <v>9.124921782095563E-2</v>
      </c>
    </row>
    <row r="306" spans="12:21" x14ac:dyDescent="0.25">
      <c r="L306" s="158">
        <v>44227</v>
      </c>
      <c r="M306" s="157">
        <v>252.20411878874401</v>
      </c>
      <c r="N306" s="159">
        <f t="shared" si="27"/>
        <v>2.9621087606002128E-4</v>
      </c>
      <c r="O306" s="159">
        <f t="shared" si="28"/>
        <v>2.1666955528760967E-2</v>
      </c>
      <c r="P306" s="159">
        <f t="shared" si="29"/>
        <v>8.4426805240541913E-2</v>
      </c>
      <c r="Q306" s="166">
        <v>44211</v>
      </c>
      <c r="R306" s="167">
        <v>245.73669882887401</v>
      </c>
      <c r="S306" s="170">
        <f t="shared" si="24"/>
        <v>-1.6779871194867457E-3</v>
      </c>
      <c r="T306" s="171">
        <f t="shared" si="25"/>
        <v>2.2293073727591706E-2</v>
      </c>
      <c r="U306" s="171">
        <f t="shared" si="26"/>
        <v>8.4156048144843343E-2</v>
      </c>
    </row>
    <row r="307" spans="12:21" x14ac:dyDescent="0.25">
      <c r="L307" s="158">
        <v>44255</v>
      </c>
      <c r="M307" s="157">
        <v>252.69501065758999</v>
      </c>
      <c r="N307" s="159">
        <f t="shared" si="27"/>
        <v>1.9464070261960842E-3</v>
      </c>
      <c r="O307" s="159">
        <f t="shared" si="28"/>
        <v>1.0437827720210402E-2</v>
      </c>
      <c r="P307" s="159">
        <f t="shared" si="29"/>
        <v>6.5387578840221838E-2</v>
      </c>
      <c r="Q307" s="166">
        <v>44242</v>
      </c>
      <c r="R307" s="167">
        <v>244.45627683562</v>
      </c>
      <c r="S307" s="170">
        <f t="shared" si="24"/>
        <v>-5.2105444541096224E-3</v>
      </c>
      <c r="T307" s="171">
        <f t="shared" si="25"/>
        <v>-2.0700344927910841E-3</v>
      </c>
      <c r="U307" s="171">
        <f t="shared" si="26"/>
        <v>7.2251363769768817E-2</v>
      </c>
    </row>
    <row r="308" spans="12:21" x14ac:dyDescent="0.25">
      <c r="L308" s="158">
        <v>44286</v>
      </c>
      <c r="M308" s="157">
        <v>255.28626513652</v>
      </c>
      <c r="N308" s="159">
        <f t="shared" si="27"/>
        <v>1.0254474246194079E-2</v>
      </c>
      <c r="O308" s="159">
        <f t="shared" si="28"/>
        <v>1.2520671475088729E-2</v>
      </c>
      <c r="P308" s="159">
        <f t="shared" si="29"/>
        <v>6.5941871663630636E-2</v>
      </c>
      <c r="Q308" s="166">
        <v>44270</v>
      </c>
      <c r="R308" s="167">
        <v>247.27870289275799</v>
      </c>
      <c r="S308" s="170">
        <f t="shared" si="24"/>
        <v>1.1545729541794003E-2</v>
      </c>
      <c r="T308" s="171">
        <f t="shared" si="25"/>
        <v>4.5865090191163915E-3</v>
      </c>
      <c r="U308" s="171">
        <f t="shared" si="26"/>
        <v>7.9417717565347656E-2</v>
      </c>
    </row>
    <row r="309" spans="12:21" x14ac:dyDescent="0.25">
      <c r="L309" s="158">
        <v>44316</v>
      </c>
      <c r="M309" s="157">
        <v>259.10596550950697</v>
      </c>
      <c r="N309" s="159">
        <f t="shared" si="27"/>
        <v>1.4962420210677285E-2</v>
      </c>
      <c r="O309" s="159">
        <f t="shared" si="28"/>
        <v>2.7366114216969661E-2</v>
      </c>
      <c r="P309" s="159">
        <f t="shared" si="29"/>
        <v>8.3588407098611928E-2</v>
      </c>
      <c r="Q309" s="166">
        <v>44301</v>
      </c>
      <c r="R309" s="167">
        <v>249.93687654089101</v>
      </c>
      <c r="S309" s="170">
        <f t="shared" si="24"/>
        <v>1.0749707180750745E-2</v>
      </c>
      <c r="T309" s="171">
        <f t="shared" si="25"/>
        <v>1.7092187418623617E-2</v>
      </c>
      <c r="U309" s="171">
        <f t="shared" si="26"/>
        <v>8.31453282043082E-2</v>
      </c>
    </row>
    <row r="310" spans="12:21" x14ac:dyDescent="0.25">
      <c r="L310" s="158">
        <v>44347</v>
      </c>
      <c r="M310" s="157">
        <v>262.23414688216002</v>
      </c>
      <c r="N310" s="159">
        <f t="shared" si="27"/>
        <v>1.2072980899925589E-2</v>
      </c>
      <c r="O310" s="159">
        <f t="shared" si="28"/>
        <v>3.7749602573261321E-2</v>
      </c>
      <c r="P310" s="159">
        <f t="shared" si="29"/>
        <v>0.11022948026306301</v>
      </c>
      <c r="Q310" s="166">
        <v>44331</v>
      </c>
      <c r="R310" s="167">
        <v>253.695053594379</v>
      </c>
      <c r="S310" s="170">
        <f t="shared" si="24"/>
        <v>1.5036504838745302E-2</v>
      </c>
      <c r="T310" s="171">
        <f t="shared" si="25"/>
        <v>3.7793166444122228E-2</v>
      </c>
      <c r="U310" s="171">
        <f t="shared" si="26"/>
        <v>0.10213127104694064</v>
      </c>
    </row>
    <row r="311" spans="12:21" x14ac:dyDescent="0.25">
      <c r="L311" s="158">
        <v>44377</v>
      </c>
      <c r="M311" s="157">
        <v>265.45807662500999</v>
      </c>
      <c r="N311" s="159">
        <f t="shared" si="27"/>
        <v>1.2294088245871082E-2</v>
      </c>
      <c r="O311" s="159">
        <f t="shared" si="28"/>
        <v>3.9844726793470064E-2</v>
      </c>
      <c r="P311" s="159">
        <f t="shared" si="29"/>
        <v>0.13167770821281932</v>
      </c>
      <c r="Q311" s="166">
        <v>44362</v>
      </c>
      <c r="R311" s="167">
        <v>257.21824274099498</v>
      </c>
      <c r="S311" s="170">
        <f t="shared" si="24"/>
        <v>1.3887496412322786E-2</v>
      </c>
      <c r="T311" s="171">
        <f t="shared" si="25"/>
        <v>4.0195697130244401E-2</v>
      </c>
      <c r="U311" s="171">
        <f t="shared" si="26"/>
        <v>0.12165622155736067</v>
      </c>
    </row>
    <row r="312" spans="12:21" x14ac:dyDescent="0.25">
      <c r="L312" s="158">
        <v>44408</v>
      </c>
      <c r="M312" s="157">
        <v>269.29828254939503</v>
      </c>
      <c r="N312" s="159">
        <f t="shared" si="27"/>
        <v>1.4466336730864615E-2</v>
      </c>
      <c r="O312" s="159">
        <f t="shared" si="28"/>
        <v>3.9336481581371041E-2</v>
      </c>
      <c r="P312" s="159">
        <f t="shared" si="29"/>
        <v>0.14801061121993953</v>
      </c>
      <c r="Q312" s="166">
        <v>44392</v>
      </c>
      <c r="R312" s="167">
        <v>264.30690898103899</v>
      </c>
      <c r="S312" s="170">
        <f t="shared" si="24"/>
        <v>2.755895602312286E-2</v>
      </c>
      <c r="T312" s="171">
        <f t="shared" si="25"/>
        <v>5.7494646804538085E-2</v>
      </c>
      <c r="U312" s="171">
        <f t="shared" si="26"/>
        <v>0.15522175106877079</v>
      </c>
    </row>
    <row r="313" spans="12:21" x14ac:dyDescent="0.25">
      <c r="L313" s="158">
        <v>44439</v>
      </c>
      <c r="M313" s="157">
        <v>274.53543807465797</v>
      </c>
      <c r="N313" s="159">
        <f t="shared" si="27"/>
        <v>1.9447415244107091E-2</v>
      </c>
      <c r="O313" s="159">
        <f t="shared" si="28"/>
        <v>4.6909570468813833E-2</v>
      </c>
      <c r="P313" s="159">
        <f t="shared" si="29"/>
        <v>0.15619075233944635</v>
      </c>
      <c r="Q313" s="166">
        <v>44423</v>
      </c>
      <c r="R313" s="167">
        <v>271.99137777639902</v>
      </c>
      <c r="S313" s="170">
        <f t="shared" si="24"/>
        <v>2.9074036789221047E-2</v>
      </c>
      <c r="T313" s="171">
        <f t="shared" si="25"/>
        <v>7.211935716836293E-2</v>
      </c>
      <c r="U313" s="171">
        <f t="shared" si="26"/>
        <v>0.17671790851589764</v>
      </c>
    </row>
    <row r="314" spans="12:21" x14ac:dyDescent="0.25">
      <c r="L314" s="158">
        <v>44469</v>
      </c>
      <c r="M314" s="157">
        <v>279.165858548698</v>
      </c>
      <c r="N314" s="159">
        <f t="shared" si="27"/>
        <v>1.6866385288957897E-2</v>
      </c>
      <c r="O314" s="159">
        <f t="shared" si="28"/>
        <v>5.1638217597168135E-2</v>
      </c>
      <c r="P314" s="159">
        <f t="shared" si="29"/>
        <v>0.15676875923264255</v>
      </c>
      <c r="Q314" s="166">
        <v>44454</v>
      </c>
      <c r="R314" s="167">
        <v>278.45213479277498</v>
      </c>
      <c r="S314" s="170">
        <f t="shared" si="24"/>
        <v>2.3753536120131313E-2</v>
      </c>
      <c r="T314" s="171">
        <f t="shared" si="25"/>
        <v>8.2552045397345397E-2</v>
      </c>
      <c r="U314" s="171">
        <f t="shared" si="26"/>
        <v>0.18309609211989653</v>
      </c>
    </row>
    <row r="315" spans="12:21" x14ac:dyDescent="0.25">
      <c r="L315" s="158">
        <v>44500</v>
      </c>
      <c r="M315" s="157">
        <v>286.153144208105</v>
      </c>
      <c r="N315" s="159">
        <f t="shared" si="27"/>
        <v>2.5029155412240822E-2</v>
      </c>
      <c r="O315" s="159">
        <f t="shared" si="28"/>
        <v>6.2588077053994828E-2</v>
      </c>
      <c r="P315" s="159">
        <f t="shared" si="29"/>
        <v>0.15919285165585872</v>
      </c>
      <c r="Q315" s="166">
        <v>44484</v>
      </c>
      <c r="R315" s="167">
        <v>282.96625018182698</v>
      </c>
      <c r="S315" s="170">
        <f t="shared" si="24"/>
        <v>1.6211459080431867E-2</v>
      </c>
      <c r="T315" s="171">
        <f t="shared" si="25"/>
        <v>7.0597251024287822E-2</v>
      </c>
      <c r="U315" s="171">
        <f t="shared" si="26"/>
        <v>0.1771723110067307</v>
      </c>
    </row>
    <row r="316" spans="12:21" x14ac:dyDescent="0.25">
      <c r="L316" s="158">
        <v>44530</v>
      </c>
      <c r="M316" s="157">
        <v>291.434639595465</v>
      </c>
      <c r="N316" s="159">
        <f t="shared" si="27"/>
        <v>1.8456883994673268E-2</v>
      </c>
      <c r="O316" s="159">
        <f t="shared" si="28"/>
        <v>6.1555628808152019E-2</v>
      </c>
      <c r="P316" s="159">
        <f t="shared" si="29"/>
        <v>0.16534387991652699</v>
      </c>
      <c r="Q316" s="166">
        <v>44515</v>
      </c>
      <c r="R316" s="167">
        <v>289.24644039916501</v>
      </c>
      <c r="S316" s="170">
        <f t="shared" si="24"/>
        <v>2.2194131679317053E-2</v>
      </c>
      <c r="T316" s="171">
        <f t="shared" si="25"/>
        <v>6.3439741229411872E-2</v>
      </c>
      <c r="U316" s="171">
        <f t="shared" si="26"/>
        <v>0.1807743046201975</v>
      </c>
    </row>
    <row r="317" spans="12:21" x14ac:dyDescent="0.25">
      <c r="L317" s="158">
        <v>44561</v>
      </c>
      <c r="M317" s="157">
        <v>293.73286098190101</v>
      </c>
      <c r="N317" s="159">
        <f t="shared" si="27"/>
        <v>7.8858895758793235E-3</v>
      </c>
      <c r="O317" s="159">
        <f t="shared" si="28"/>
        <v>5.218045827284401E-2</v>
      </c>
      <c r="P317" s="159">
        <f t="shared" si="29"/>
        <v>0.16500820550077933</v>
      </c>
      <c r="Q317" s="166">
        <v>44545</v>
      </c>
      <c r="R317" s="167">
        <v>294.62427356129501</v>
      </c>
      <c r="S317" s="170">
        <f t="shared" si="24"/>
        <v>1.8592564716469751E-2</v>
      </c>
      <c r="T317" s="171">
        <f t="shared" si="25"/>
        <v>5.8078702756419576E-2</v>
      </c>
      <c r="U317" s="171">
        <f t="shared" si="26"/>
        <v>0.19693110238286815</v>
      </c>
    </row>
    <row r="318" spans="12:21" x14ac:dyDescent="0.25">
      <c r="L318" s="158">
        <v>44592</v>
      </c>
      <c r="M318" s="157">
        <v>292.83495224198202</v>
      </c>
      <c r="N318" s="159">
        <f t="shared" si="27"/>
        <v>-3.0568889599802418E-3</v>
      </c>
      <c r="O318" s="159">
        <f t="shared" si="28"/>
        <v>2.3350461698990355E-2</v>
      </c>
      <c r="P318" s="159">
        <f t="shared" si="29"/>
        <v>0.16110297345013613</v>
      </c>
      <c r="Q318" s="166">
        <v>44576</v>
      </c>
      <c r="R318" s="167">
        <v>298.00601286709298</v>
      </c>
      <c r="S318" s="170">
        <f t="shared" si="24"/>
        <v>1.1478142194194962E-2</v>
      </c>
      <c r="T318" s="171">
        <f t="shared" si="25"/>
        <v>5.3150376327925519E-2</v>
      </c>
      <c r="U318" s="171">
        <f t="shared" si="26"/>
        <v>0.21270455038796721</v>
      </c>
    </row>
    <row r="319" spans="12:21" x14ac:dyDescent="0.25">
      <c r="L319" s="158">
        <v>44620</v>
      </c>
      <c r="M319" s="157">
        <v>290.682451371593</v>
      </c>
      <c r="N319" s="159">
        <f t="shared" si="27"/>
        <v>-7.3505599448057124E-3</v>
      </c>
      <c r="O319" s="159">
        <f t="shared" si="28"/>
        <v>-2.5809842814707995E-3</v>
      </c>
      <c r="P319" s="159">
        <f t="shared" si="29"/>
        <v>0.15032920758960788</v>
      </c>
      <c r="Q319" s="166">
        <v>44607</v>
      </c>
      <c r="R319" s="167">
        <v>294.288758027288</v>
      </c>
      <c r="S319" s="170">
        <f t="shared" si="24"/>
        <v>-1.2473757841466204E-2</v>
      </c>
      <c r="T319" s="171">
        <f t="shared" si="25"/>
        <v>1.7432600453663349E-2</v>
      </c>
      <c r="U319" s="171">
        <f t="shared" si="26"/>
        <v>0.20385028290837015</v>
      </c>
    </row>
    <row r="320" spans="12:21" x14ac:dyDescent="0.25">
      <c r="L320" s="158">
        <v>44651</v>
      </c>
      <c r="M320" s="157">
        <v>294.94393716358098</v>
      </c>
      <c r="N320" s="159">
        <f t="shared" si="27"/>
        <v>1.4660278843390939E-2</v>
      </c>
      <c r="O320" s="159">
        <f t="shared" si="28"/>
        <v>4.1230530953586531E-3</v>
      </c>
      <c r="P320" s="159">
        <f t="shared" si="29"/>
        <v>0.15534588986153697</v>
      </c>
      <c r="Q320" s="166">
        <v>44635</v>
      </c>
      <c r="R320" s="167">
        <v>291.961080299515</v>
      </c>
      <c r="S320" s="170">
        <f t="shared" si="24"/>
        <v>-7.9095027053570632E-3</v>
      </c>
      <c r="T320" s="171">
        <f t="shared" si="25"/>
        <v>-9.039286646644662E-3</v>
      </c>
      <c r="U320" s="171">
        <f t="shared" si="26"/>
        <v>0.18069642425346788</v>
      </c>
    </row>
    <row r="321" spans="12:21" x14ac:dyDescent="0.25">
      <c r="L321" s="158">
        <v>44681</v>
      </c>
      <c r="M321" s="157">
        <v>304.10932629193701</v>
      </c>
      <c r="N321" s="159">
        <f t="shared" si="27"/>
        <v>3.1075021295564831E-2</v>
      </c>
      <c r="O321" s="159">
        <f t="shared" si="28"/>
        <v>3.8500779922741257E-2</v>
      </c>
      <c r="P321" s="159">
        <f t="shared" si="29"/>
        <v>0.17368708857758342</v>
      </c>
      <c r="Q321" s="166">
        <v>44666</v>
      </c>
      <c r="R321" s="167">
        <v>292.68452982431103</v>
      </c>
      <c r="S321" s="170">
        <f t="shared" si="24"/>
        <v>2.4778971363370594E-3</v>
      </c>
      <c r="T321" s="171">
        <f t="shared" si="25"/>
        <v>-1.7856965339673403E-2</v>
      </c>
      <c r="U321" s="171">
        <f t="shared" si="26"/>
        <v>0.17103379811352593</v>
      </c>
    </row>
    <row r="322" spans="12:21" x14ac:dyDescent="0.25">
      <c r="L322" s="158">
        <v>44712</v>
      </c>
      <c r="M322" s="157">
        <v>312.35735602686998</v>
      </c>
      <c r="N322" s="159">
        <f t="shared" si="27"/>
        <v>2.7121923012038973E-2</v>
      </c>
      <c r="O322" s="159">
        <f t="shared" si="28"/>
        <v>7.4565576810720291E-2</v>
      </c>
      <c r="P322" s="159">
        <f t="shared" si="29"/>
        <v>0.19113913935561477</v>
      </c>
      <c r="Q322" s="166">
        <v>44696</v>
      </c>
      <c r="R322" s="167">
        <v>298.489677471025</v>
      </c>
      <c r="S322" s="170">
        <f t="shared" si="24"/>
        <v>1.9834145829978223E-2</v>
      </c>
      <c r="T322" s="171">
        <f t="shared" si="25"/>
        <v>1.42748213417907E-2</v>
      </c>
      <c r="U322" s="171">
        <f t="shared" si="26"/>
        <v>0.1765687712156423</v>
      </c>
    </row>
    <row r="323" spans="12:21" x14ac:dyDescent="0.25">
      <c r="L323" s="158">
        <v>44742</v>
      </c>
      <c r="M323" s="157">
        <v>315.79157847147701</v>
      </c>
      <c r="N323" s="159">
        <f t="shared" si="27"/>
        <v>1.0994530393936275E-2</v>
      </c>
      <c r="O323" s="159">
        <f t="shared" si="28"/>
        <v>7.0683403457564742E-2</v>
      </c>
      <c r="P323" s="159">
        <f t="shared" si="29"/>
        <v>0.1896099846966377</v>
      </c>
      <c r="Q323" s="166">
        <v>44727</v>
      </c>
      <c r="R323" s="167">
        <v>302.98197510881198</v>
      </c>
      <c r="S323" s="170">
        <f t="shared" si="24"/>
        <v>1.5050093778278262E-2</v>
      </c>
      <c r="T323" s="171">
        <f t="shared" si="25"/>
        <v>3.7747821723330244E-2</v>
      </c>
      <c r="U323" s="171">
        <f t="shared" si="26"/>
        <v>0.17791791079880226</v>
      </c>
    </row>
    <row r="324" spans="12:21" x14ac:dyDescent="0.25">
      <c r="L324" s="158">
        <v>44773</v>
      </c>
      <c r="M324" s="157">
        <v>315.30652793795798</v>
      </c>
      <c r="N324" s="159">
        <f t="shared" si="27"/>
        <v>-1.5359831185708384E-3</v>
      </c>
      <c r="O324" s="159">
        <f t="shared" si="28"/>
        <v>3.6819658846213521E-2</v>
      </c>
      <c r="P324" s="159">
        <f t="shared" si="29"/>
        <v>0.17084492687072395</v>
      </c>
      <c r="Q324" s="166">
        <v>44757</v>
      </c>
      <c r="R324" s="167">
        <v>306.03295770836201</v>
      </c>
      <c r="S324" s="170">
        <f t="shared" si="24"/>
        <v>1.0069848539518977E-2</v>
      </c>
      <c r="T324" s="171">
        <f t="shared" si="25"/>
        <v>4.560687881953851E-2</v>
      </c>
      <c r="U324" s="171">
        <f t="shared" si="26"/>
        <v>0.15786968599567097</v>
      </c>
    </row>
    <row r="325" spans="12:21" x14ac:dyDescent="0.25">
      <c r="L325" s="158">
        <v>44804</v>
      </c>
      <c r="M325" s="157">
        <v>314.90782890173801</v>
      </c>
      <c r="N325" s="159">
        <f t="shared" si="27"/>
        <v>-1.2644807541010161E-3</v>
      </c>
      <c r="O325" s="159">
        <f t="shared" si="28"/>
        <v>8.1652403110001881E-3</v>
      </c>
      <c r="P325" s="159">
        <f t="shared" si="29"/>
        <v>0.14705711987572645</v>
      </c>
      <c r="Q325" s="166">
        <v>44788</v>
      </c>
      <c r="R325" s="167">
        <v>305.22899830369698</v>
      </c>
      <c r="S325" s="170">
        <f t="shared" si="24"/>
        <v>-2.627035371239872E-3</v>
      </c>
      <c r="T325" s="171">
        <f t="shared" si="25"/>
        <v>2.2578070001520123E-2</v>
      </c>
      <c r="U325" s="171">
        <f t="shared" si="26"/>
        <v>0.12220100798423927</v>
      </c>
    </row>
    <row r="326" spans="12:21" x14ac:dyDescent="0.25">
      <c r="L326" s="158">
        <v>44834</v>
      </c>
      <c r="M326" s="157">
        <v>314.37550158665402</v>
      </c>
      <c r="N326" s="159">
        <f t="shared" si="27"/>
        <v>-1.6904226133104272E-3</v>
      </c>
      <c r="O326" s="159">
        <f t="shared" si="28"/>
        <v>-4.4842135806065775E-3</v>
      </c>
      <c r="P326" s="159">
        <f t="shared" si="29"/>
        <v>0.12612445956321694</v>
      </c>
      <c r="Q326" s="166">
        <v>44819</v>
      </c>
      <c r="R326" s="167">
        <v>302.00640274243199</v>
      </c>
      <c r="S326" s="170">
        <f t="shared" si="24"/>
        <v>-1.0557960020753265E-2</v>
      </c>
      <c r="T326" s="171">
        <f t="shared" si="25"/>
        <v>-3.2199023259704695E-3</v>
      </c>
      <c r="U326" s="171">
        <f t="shared" si="26"/>
        <v>8.4590006706848131E-2</v>
      </c>
    </row>
    <row r="327" spans="12:21" x14ac:dyDescent="0.25">
      <c r="L327" s="158">
        <v>44865</v>
      </c>
      <c r="M327" s="157">
        <v>314.54701279420499</v>
      </c>
      <c r="N327" s="159">
        <f t="shared" si="27"/>
        <v>5.4556161878172027E-4</v>
      </c>
      <c r="O327" s="159">
        <f t="shared" si="28"/>
        <v>-2.4088151574915839E-3</v>
      </c>
      <c r="P327" s="159">
        <f t="shared" si="29"/>
        <v>9.9226128249181533E-2</v>
      </c>
      <c r="Q327" s="166">
        <v>44849</v>
      </c>
      <c r="R327" s="167">
        <v>293.89198509432401</v>
      </c>
      <c r="S327" s="170">
        <f t="shared" si="24"/>
        <v>-2.6868362969868609E-2</v>
      </c>
      <c r="T327" s="171">
        <f t="shared" si="25"/>
        <v>-3.9672108210017987E-2</v>
      </c>
      <c r="U327" s="171">
        <f t="shared" si="26"/>
        <v>3.8611441843246164E-2</v>
      </c>
    </row>
    <row r="328" spans="12:21" x14ac:dyDescent="0.25">
      <c r="L328" s="158">
        <v>44895</v>
      </c>
      <c r="M328" s="157">
        <v>311.64819277296698</v>
      </c>
      <c r="N328" s="159">
        <f t="shared" si="27"/>
        <v>-9.2158561465487399E-3</v>
      </c>
      <c r="O328" s="159">
        <f t="shared" si="28"/>
        <v>-1.0351079997405033E-2</v>
      </c>
      <c r="P328" s="159">
        <f t="shared" si="29"/>
        <v>6.9358787292958857E-2</v>
      </c>
      <c r="Q328" s="166">
        <v>44880</v>
      </c>
      <c r="R328" s="167">
        <v>287.630349615189</v>
      </c>
      <c r="S328" s="170">
        <f t="shared" ref="S328:S332" si="30">R328/R327-1</f>
        <v>-2.130590760113904E-2</v>
      </c>
      <c r="T328" s="171">
        <f t="shared" si="25"/>
        <v>-5.7657197665726523E-2</v>
      </c>
      <c r="U328" s="171">
        <f t="shared" si="26"/>
        <v>-5.5872451939106282E-3</v>
      </c>
    </row>
    <row r="329" spans="12:21" x14ac:dyDescent="0.25">
      <c r="L329" s="158">
        <v>44926</v>
      </c>
      <c r="M329" s="157">
        <v>307.72428258135801</v>
      </c>
      <c r="N329" s="159">
        <f t="shared" si="27"/>
        <v>-1.2590832491903736E-2</v>
      </c>
      <c r="O329" s="159">
        <f t="shared" si="28"/>
        <v>-2.1156925306607177E-2</v>
      </c>
      <c r="P329" s="159">
        <f t="shared" si="29"/>
        <v>4.7633150586849471E-2</v>
      </c>
      <c r="Q329" s="166">
        <v>44910</v>
      </c>
      <c r="R329" s="167">
        <v>283.61591698260202</v>
      </c>
      <c r="S329" s="170">
        <f t="shared" si="30"/>
        <v>-1.3956916013757814E-2</v>
      </c>
      <c r="T329" s="171">
        <f t="shared" si="25"/>
        <v>-6.0894357181938363E-2</v>
      </c>
      <c r="U329" s="171">
        <f t="shared" si="26"/>
        <v>-3.7364051663593689E-2</v>
      </c>
    </row>
    <row r="330" spans="12:21" x14ac:dyDescent="0.25">
      <c r="L330" s="158">
        <v>44957</v>
      </c>
      <c r="M330" s="157">
        <v>305.93208007137503</v>
      </c>
      <c r="N330" s="159">
        <f t="shared" si="27"/>
        <v>-5.8240529312442169E-3</v>
      </c>
      <c r="O330" s="159">
        <f t="shared" si="28"/>
        <v>-2.738837875553557E-2</v>
      </c>
      <c r="P330" s="159">
        <f t="shared" si="29"/>
        <v>4.4725288867055291E-2</v>
      </c>
      <c r="Q330" s="166">
        <v>44941</v>
      </c>
      <c r="R330" s="167">
        <v>281.85878115070102</v>
      </c>
      <c r="S330" s="170">
        <f t="shared" si="30"/>
        <v>-6.1954767933873889E-3</v>
      </c>
      <c r="T330" s="171">
        <f t="shared" ref="T330:T332" si="31">R330/R327-1</f>
        <v>-4.094430795641113E-2</v>
      </c>
      <c r="U330" s="171">
        <f t="shared" si="26"/>
        <v>-5.4184248032583926E-2</v>
      </c>
    </row>
    <row r="331" spans="12:21" x14ac:dyDescent="0.25">
      <c r="L331" s="158">
        <v>44985</v>
      </c>
      <c r="M331" s="157">
        <v>305.13562306185401</v>
      </c>
      <c r="N331" s="159">
        <f t="shared" si="27"/>
        <v>-2.6033785320428438E-3</v>
      </c>
      <c r="O331" s="159">
        <f t="shared" si="28"/>
        <v>-2.0897184267830271E-2</v>
      </c>
      <c r="P331" s="159">
        <f t="shared" si="29"/>
        <v>4.9721514395049793E-2</v>
      </c>
      <c r="Q331" s="166">
        <v>44972</v>
      </c>
      <c r="R331" s="167">
        <v>280.33676520238203</v>
      </c>
      <c r="S331" s="170">
        <f t="shared" si="30"/>
        <v>-5.3999238274758943E-3</v>
      </c>
      <c r="T331" s="171">
        <f t="shared" si="31"/>
        <v>-2.5357492429310069E-2</v>
      </c>
      <c r="U331" s="171">
        <f t="shared" si="26"/>
        <v>-4.7409194012135059E-2</v>
      </c>
    </row>
    <row r="332" spans="12:21" x14ac:dyDescent="0.25">
      <c r="L332" s="158">
        <v>45016</v>
      </c>
      <c r="M332" s="157">
        <v>309.21314635507599</v>
      </c>
      <c r="N332" s="159">
        <f t="shared" si="27"/>
        <v>1.3362986767347707E-2</v>
      </c>
      <c r="O332" s="159">
        <f t="shared" si="28"/>
        <v>4.8383044757747129E-3</v>
      </c>
      <c r="P332" s="159">
        <f t="shared" si="29"/>
        <v>4.8379394839301426E-2</v>
      </c>
      <c r="Q332" s="166">
        <v>45000</v>
      </c>
      <c r="R332" s="167">
        <v>276.78401024542302</v>
      </c>
      <c r="S332" s="170">
        <f t="shared" si="30"/>
        <v>-1.2673168124752276E-2</v>
      </c>
      <c r="T332" s="171">
        <f t="shared" si="31"/>
        <v>-2.4088587163456299E-2</v>
      </c>
      <c r="U332" s="171">
        <f t="shared" si="26"/>
        <v>-5.1983195974347751E-2</v>
      </c>
    </row>
    <row r="333" spans="12:21" x14ac:dyDescent="0.25">
      <c r="L333" s="143" t="s">
        <v>140</v>
      </c>
      <c r="M333" s="143"/>
      <c r="N333" s="143"/>
      <c r="O333" s="143"/>
      <c r="P333" s="145">
        <f>M332/M295-1</f>
        <v>0.30367372305261919</v>
      </c>
      <c r="Q333" s="143"/>
      <c r="R333" s="143"/>
      <c r="S333" s="144"/>
      <c r="T333" s="144"/>
      <c r="U333" s="145">
        <f>R332/R295-1</f>
        <v>0.2140495482342879</v>
      </c>
    </row>
    <row r="335" spans="12:21" x14ac:dyDescent="0.25">
      <c r="L335" s="107"/>
      <c r="M335" s="108" t="s">
        <v>7</v>
      </c>
      <c r="N335" s="108"/>
      <c r="O335" s="108"/>
      <c r="P335" s="108"/>
      <c r="Q335" s="109"/>
      <c r="R335" s="110" t="s">
        <v>16</v>
      </c>
    </row>
    <row r="336" spans="12:21" x14ac:dyDescent="0.25">
      <c r="L336" s="107">
        <v>43100</v>
      </c>
      <c r="M336" s="108" t="s">
        <v>75</v>
      </c>
      <c r="N336" s="108"/>
      <c r="O336" s="108"/>
      <c r="P336" s="108"/>
      <c r="Q336" s="109">
        <v>42353</v>
      </c>
      <c r="R336" s="110" t="s">
        <v>75</v>
      </c>
    </row>
    <row r="337" spans="12:18" x14ac:dyDescent="0.25">
      <c r="L337" s="107" t="s">
        <v>96</v>
      </c>
      <c r="M337" s="108">
        <f>MIN($M$162:$M$197)</f>
        <v>119.513208441016</v>
      </c>
      <c r="N337" s="108"/>
      <c r="O337" s="108"/>
      <c r="P337" s="108"/>
      <c r="Q337" s="108"/>
      <c r="R337" s="108">
        <f>MIN($R$162:$R$197)</f>
        <v>108.07322321041001</v>
      </c>
    </row>
    <row r="338" spans="12:18" x14ac:dyDescent="0.25">
      <c r="L338" s="107" t="s">
        <v>97</v>
      </c>
      <c r="M338" s="111">
        <f>M332/$M$188-1</f>
        <v>1.5872717366439342</v>
      </c>
      <c r="N338" s="111"/>
      <c r="O338" s="111"/>
      <c r="P338" s="111"/>
      <c r="Q338" s="112"/>
      <c r="R338" s="112">
        <f>R332/$R$174-1</f>
        <v>1.5610785171692942</v>
      </c>
    </row>
    <row r="339" spans="12:18" x14ac:dyDescent="0.25">
      <c r="L339" s="107" t="s">
        <v>98</v>
      </c>
      <c r="M339" s="112">
        <f>M332/M320-1</f>
        <v>4.8379394839301426E-2</v>
      </c>
      <c r="N339" s="112"/>
      <c r="O339" s="112"/>
      <c r="P339" s="112"/>
      <c r="Q339" s="112"/>
      <c r="R339" s="112">
        <f>R332/R320-1</f>
        <v>-5.1983195974347751E-2</v>
      </c>
    </row>
    <row r="340" spans="12:18" x14ac:dyDescent="0.25">
      <c r="L340" s="107" t="s">
        <v>99</v>
      </c>
      <c r="M340" s="112">
        <f>M332/M329-1</f>
        <v>4.8383044757747129E-3</v>
      </c>
      <c r="N340" s="112"/>
      <c r="O340" s="112"/>
      <c r="P340" s="112"/>
      <c r="Q340" s="112"/>
      <c r="R340" s="112">
        <f>R332/R329-1</f>
        <v>-2.4088587163456299E-2</v>
      </c>
    </row>
    <row r="341" spans="12:18" x14ac:dyDescent="0.25">
      <c r="L341" s="107" t="s">
        <v>100</v>
      </c>
      <c r="M341" s="112">
        <f>M332/M331-1</f>
        <v>1.3362986767347707E-2</v>
      </c>
      <c r="N341" s="112"/>
      <c r="O341" s="112"/>
      <c r="P341" s="112"/>
      <c r="Q341" s="109"/>
      <c r="R341" s="113">
        <f>R332/R331-1</f>
        <v>-1.2673168124752276E-2</v>
      </c>
    </row>
  </sheetData>
  <mergeCells count="2">
    <mergeCell ref="A7:J7"/>
    <mergeCell ref="A8:J8"/>
  </mergeCells>
  <conditionalFormatting sqref="L342:L6000 L30:L334">
    <cfRule type="expression" dxfId="43" priority="7">
      <formula>$M30=""</formula>
    </cfRule>
  </conditionalFormatting>
  <conditionalFormatting sqref="Q6:Q332">
    <cfRule type="expression" dxfId="42" priority="6">
      <formula>$R6=""</formula>
    </cfRule>
  </conditionalFormatting>
  <conditionalFormatting sqref="L335:L337 L339:L341">
    <cfRule type="expression" dxfId="41" priority="4">
      <formula>$M335=""</formula>
    </cfRule>
  </conditionalFormatting>
  <conditionalFormatting sqref="Q341">
    <cfRule type="expression" dxfId="40" priority="3">
      <formula>$R341=""</formula>
    </cfRule>
  </conditionalFormatting>
  <conditionalFormatting sqref="Q335:Q336">
    <cfRule type="expression" dxfId="39" priority="2">
      <formula>$R335=""</formula>
    </cfRule>
  </conditionalFormatting>
  <conditionalFormatting sqref="L338">
    <cfRule type="expression" dxfId="38" priority="8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09DB-BAD1-46D0-8B2D-CF87C819A342}">
  <sheetPr codeName="Sheet2"/>
  <dimension ref="A1:T508"/>
  <sheetViews>
    <sheetView topLeftCell="F1" workbookViewId="0">
      <pane ySplit="5" topLeftCell="A6" activePane="bottomLeft" state="frozen"/>
      <selection pane="bottomLeft" activeCell="U8" sqref="U8"/>
    </sheetView>
  </sheetViews>
  <sheetFormatPr defaultColWidth="9.140625" defaultRowHeight="15" x14ac:dyDescent="0.25"/>
  <cols>
    <col min="1" max="10" width="13.7109375" style="24" customWidth="1"/>
    <col min="11" max="11" width="23.85546875" style="29" bestFit="1" customWidth="1"/>
    <col min="12" max="12" width="18.28515625" style="14" customWidth="1"/>
    <col min="13" max="17" width="22.28515625" style="14" customWidth="1"/>
    <col min="18" max="18" width="12.5703125" style="24" customWidth="1"/>
    <col min="19" max="16384" width="9.140625" style="24"/>
  </cols>
  <sheetData>
    <row r="1" spans="1:20" s="2" customFormat="1" ht="15.95" customHeight="1" x14ac:dyDescent="0.25">
      <c r="K1" s="18"/>
    </row>
    <row r="2" spans="1:20" s="5" customFormat="1" ht="15.95" customHeight="1" x14ac:dyDescent="0.25">
      <c r="L2" s="19"/>
      <c r="M2" s="19"/>
      <c r="N2" s="19"/>
      <c r="O2" s="19"/>
      <c r="P2" s="19"/>
      <c r="Q2" s="19"/>
      <c r="R2" s="19"/>
    </row>
    <row r="3" spans="1:20" s="5" customFormat="1" ht="15.95" customHeight="1" x14ac:dyDescent="0.25">
      <c r="L3" s="19"/>
      <c r="M3" s="19"/>
      <c r="N3" s="19"/>
      <c r="O3" s="19"/>
      <c r="P3" s="19"/>
      <c r="Q3" s="19"/>
      <c r="R3" s="19"/>
    </row>
    <row r="4" spans="1:20" s="8" customFormat="1" ht="15.95" customHeight="1" x14ac:dyDescent="0.25">
      <c r="L4" s="20"/>
      <c r="M4" s="20"/>
      <c r="N4" s="20"/>
      <c r="O4" s="20"/>
      <c r="P4" s="20"/>
      <c r="Q4" s="20"/>
      <c r="R4" s="20"/>
    </row>
    <row r="5" spans="1:20" s="21" customFormat="1" ht="39.950000000000003" customHeight="1" x14ac:dyDescent="0.25">
      <c r="K5" s="22" t="s">
        <v>0</v>
      </c>
      <c r="L5" s="12" t="s">
        <v>1</v>
      </c>
      <c r="M5" s="146" t="s">
        <v>3</v>
      </c>
      <c r="N5" s="146" t="s">
        <v>141</v>
      </c>
      <c r="O5" s="146" t="s">
        <v>142</v>
      </c>
      <c r="P5" s="146" t="s">
        <v>143</v>
      </c>
      <c r="Q5" s="148" t="s">
        <v>4</v>
      </c>
      <c r="R5" s="152" t="s">
        <v>144</v>
      </c>
      <c r="S5" s="152" t="s">
        <v>145</v>
      </c>
      <c r="T5" s="152" t="s">
        <v>146</v>
      </c>
    </row>
    <row r="6" spans="1:20" x14ac:dyDescent="0.25">
      <c r="K6" s="25">
        <v>35826</v>
      </c>
      <c r="L6" s="26">
        <v>78.342135766735595</v>
      </c>
      <c r="M6" s="147">
        <v>84.287365768164094</v>
      </c>
      <c r="N6" s="147"/>
      <c r="O6" s="147"/>
      <c r="P6" s="147"/>
      <c r="Q6" s="149">
        <v>76.194111838759596</v>
      </c>
      <c r="R6" s="150"/>
      <c r="S6" s="150"/>
      <c r="T6" s="150"/>
    </row>
    <row r="7" spans="1:20" ht="15.75" x14ac:dyDescent="0.25">
      <c r="A7" s="179" t="s">
        <v>76</v>
      </c>
      <c r="B7" s="179"/>
      <c r="C7" s="179"/>
      <c r="D7" s="179"/>
      <c r="E7" s="179"/>
      <c r="F7" s="179"/>
      <c r="G7" s="179"/>
      <c r="H7" s="179"/>
      <c r="I7" s="179"/>
      <c r="J7" s="179"/>
      <c r="K7" s="25">
        <v>35854</v>
      </c>
      <c r="L7" s="26">
        <v>77.967351112579706</v>
      </c>
      <c r="M7" s="147">
        <v>83.314030281204495</v>
      </c>
      <c r="N7" s="151">
        <f>M7/M6-1</f>
        <v>-1.1547821883967746E-2</v>
      </c>
      <c r="O7" s="147"/>
      <c r="P7" s="147"/>
      <c r="Q7" s="149">
        <v>76.238552213529701</v>
      </c>
      <c r="R7" s="153">
        <f>Q7/Q6-1</f>
        <v>5.8325208730236611E-4</v>
      </c>
      <c r="S7" s="149"/>
      <c r="T7" s="149"/>
    </row>
    <row r="8" spans="1:20" ht="15.75" x14ac:dyDescent="0.25">
      <c r="A8" s="179" t="s">
        <v>74</v>
      </c>
      <c r="B8" s="179"/>
      <c r="C8" s="179"/>
      <c r="D8" s="179"/>
      <c r="E8" s="179"/>
      <c r="F8" s="179"/>
      <c r="G8" s="179"/>
      <c r="H8" s="179"/>
      <c r="I8" s="179"/>
      <c r="J8" s="179"/>
      <c r="K8" s="25">
        <v>35885</v>
      </c>
      <c r="L8" s="26">
        <v>77.716228293391794</v>
      </c>
      <c r="M8" s="147">
        <v>83.003084481341702</v>
      </c>
      <c r="N8" s="151">
        <f t="shared" ref="N8:N71" si="0">M8/M7-1</f>
        <v>-3.7322141158371291E-3</v>
      </c>
      <c r="O8" s="147"/>
      <c r="P8" s="147"/>
      <c r="Q8" s="149">
        <v>76.065600833090301</v>
      </c>
      <c r="R8" s="153">
        <f t="shared" ref="R8:R71" si="1">Q8/Q7-1</f>
        <v>-2.2685554147853226E-3</v>
      </c>
      <c r="S8" s="149"/>
      <c r="T8" s="149"/>
    </row>
    <row r="9" spans="1:20" x14ac:dyDescent="0.25">
      <c r="K9" s="25">
        <v>35915</v>
      </c>
      <c r="L9" s="26">
        <v>78.497707558241999</v>
      </c>
      <c r="M9" s="147">
        <v>83.897053835218898</v>
      </c>
      <c r="N9" s="151">
        <f t="shared" si="0"/>
        <v>1.0770314855927499E-2</v>
      </c>
      <c r="O9" s="151">
        <f>M9/M6-1</f>
        <v>-4.630728809567608E-3</v>
      </c>
      <c r="P9" s="147"/>
      <c r="Q9" s="149">
        <v>76.821287517863198</v>
      </c>
      <c r="R9" s="153">
        <f t="shared" si="1"/>
        <v>9.9346705540535041E-3</v>
      </c>
      <c r="S9" s="153">
        <f>Q9/Q6-1</f>
        <v>8.2312880085906315E-3</v>
      </c>
      <c r="T9" s="149"/>
    </row>
    <row r="10" spans="1:20" x14ac:dyDescent="0.25">
      <c r="K10" s="25">
        <v>35946</v>
      </c>
      <c r="L10" s="26">
        <v>79.625287401390196</v>
      </c>
      <c r="M10" s="147">
        <v>85.231193278076702</v>
      </c>
      <c r="N10" s="151">
        <f t="shared" si="0"/>
        <v>1.5902101228467025E-2</v>
      </c>
      <c r="O10" s="151">
        <f t="shared" ref="O10:O73" si="2">M10/M7-1</f>
        <v>2.3011286219155824E-2</v>
      </c>
      <c r="P10" s="147"/>
      <c r="Q10" s="149">
        <v>77.820839495274598</v>
      </c>
      <c r="R10" s="153">
        <f t="shared" si="1"/>
        <v>1.301139319201039E-2</v>
      </c>
      <c r="S10" s="153">
        <f t="shared" ref="S10:S73" si="3">Q10/Q7-1</f>
        <v>2.0754424576600261E-2</v>
      </c>
      <c r="T10" s="149"/>
    </row>
    <row r="11" spans="1:20" x14ac:dyDescent="0.25">
      <c r="K11" s="25">
        <v>35976</v>
      </c>
      <c r="L11" s="26">
        <v>80.840642631153997</v>
      </c>
      <c r="M11" s="147">
        <v>85.352554112079105</v>
      </c>
      <c r="N11" s="151">
        <f t="shared" si="0"/>
        <v>1.4239016178789754E-3</v>
      </c>
      <c r="O11" s="151">
        <f t="shared" si="2"/>
        <v>2.8305811108327417E-2</v>
      </c>
      <c r="P11" s="147"/>
      <c r="Q11" s="149">
        <v>79.338127922812504</v>
      </c>
      <c r="R11" s="153">
        <f t="shared" si="1"/>
        <v>1.949719943113748E-2</v>
      </c>
      <c r="S11" s="153">
        <f t="shared" si="3"/>
        <v>4.3022431347161216E-2</v>
      </c>
      <c r="T11" s="149"/>
    </row>
    <row r="12" spans="1:20" x14ac:dyDescent="0.25">
      <c r="K12" s="25">
        <v>36007</v>
      </c>
      <c r="L12" s="26">
        <v>80.666035280571407</v>
      </c>
      <c r="M12" s="147">
        <v>85.163748513910093</v>
      </c>
      <c r="N12" s="151">
        <f t="shared" si="0"/>
        <v>-2.2120673497489918E-3</v>
      </c>
      <c r="O12" s="151">
        <f t="shared" si="2"/>
        <v>1.5098202151163642E-2</v>
      </c>
      <c r="P12" s="147"/>
      <c r="Q12" s="149">
        <v>79.2630078291307</v>
      </c>
      <c r="R12" s="153">
        <f t="shared" si="1"/>
        <v>-9.4683471426104671E-4</v>
      </c>
      <c r="S12" s="153">
        <f t="shared" si="3"/>
        <v>3.178442317436736E-2</v>
      </c>
      <c r="T12" s="149"/>
    </row>
    <row r="13" spans="1:20" x14ac:dyDescent="0.25">
      <c r="K13" s="25">
        <v>36038</v>
      </c>
      <c r="L13" s="26">
        <v>79.928342167388493</v>
      </c>
      <c r="M13" s="147">
        <v>83.791381292995297</v>
      </c>
      <c r="N13" s="151">
        <f t="shared" si="0"/>
        <v>-1.6114452978671312E-2</v>
      </c>
      <c r="O13" s="151">
        <f t="shared" si="2"/>
        <v>-1.689301686043343E-2</v>
      </c>
      <c r="P13" s="147"/>
      <c r="Q13" s="149">
        <v>78.829359823289906</v>
      </c>
      <c r="R13" s="153">
        <f t="shared" si="1"/>
        <v>-5.4710011355564303E-3</v>
      </c>
      <c r="S13" s="153">
        <f t="shared" si="3"/>
        <v>1.2959514887738388E-2</v>
      </c>
      <c r="T13" s="149"/>
    </row>
    <row r="14" spans="1:20" x14ac:dyDescent="0.25">
      <c r="K14" s="25">
        <v>36068</v>
      </c>
      <c r="L14" s="26">
        <v>79.529098815865297</v>
      </c>
      <c r="M14" s="147">
        <v>84.924545642931406</v>
      </c>
      <c r="N14" s="151">
        <f t="shared" si="0"/>
        <v>1.3523638498973423E-2</v>
      </c>
      <c r="O14" s="151">
        <f t="shared" si="2"/>
        <v>-5.0145947429489635E-3</v>
      </c>
      <c r="P14" s="147"/>
      <c r="Q14" s="149">
        <v>78.180728969378407</v>
      </c>
      <c r="R14" s="153">
        <f t="shared" si="1"/>
        <v>-8.2282902634946975E-3</v>
      </c>
      <c r="S14" s="153">
        <f t="shared" si="3"/>
        <v>-1.4588180786924032E-2</v>
      </c>
      <c r="T14" s="149"/>
    </row>
    <row r="15" spans="1:20" x14ac:dyDescent="0.25">
      <c r="K15" s="25">
        <v>36099</v>
      </c>
      <c r="L15" s="26">
        <v>80.461847514332405</v>
      </c>
      <c r="M15" s="147">
        <v>85.821466516300902</v>
      </c>
      <c r="N15" s="151">
        <f t="shared" si="0"/>
        <v>1.0561385599172191E-2</v>
      </c>
      <c r="O15" s="151">
        <f t="shared" si="2"/>
        <v>7.7229808911403186E-3</v>
      </c>
      <c r="P15" s="147"/>
      <c r="Q15" s="149">
        <v>79.192668000329803</v>
      </c>
      <c r="R15" s="153">
        <f t="shared" si="1"/>
        <v>1.2943586537134344E-2</v>
      </c>
      <c r="S15" s="153">
        <f t="shared" si="3"/>
        <v>-8.8742315901679802E-4</v>
      </c>
      <c r="T15" s="149"/>
    </row>
    <row r="16" spans="1:20" x14ac:dyDescent="0.25">
      <c r="K16" s="25">
        <v>36129</v>
      </c>
      <c r="L16" s="26">
        <v>82.356383812175807</v>
      </c>
      <c r="M16" s="147">
        <v>89.811386598436599</v>
      </c>
      <c r="N16" s="151">
        <f t="shared" si="0"/>
        <v>4.6490933377115518E-2</v>
      </c>
      <c r="O16" s="151">
        <f t="shared" si="2"/>
        <v>7.1845161310696293E-2</v>
      </c>
      <c r="P16" s="147"/>
      <c r="Q16" s="149">
        <v>80.688376977202296</v>
      </c>
      <c r="R16" s="153">
        <f t="shared" si="1"/>
        <v>1.8886962829264275E-2</v>
      </c>
      <c r="S16" s="153">
        <f t="shared" si="3"/>
        <v>2.3582801611984561E-2</v>
      </c>
      <c r="T16" s="149"/>
    </row>
    <row r="17" spans="11:20" x14ac:dyDescent="0.25">
      <c r="K17" s="25">
        <v>36160</v>
      </c>
      <c r="L17" s="26">
        <v>83.789940740636197</v>
      </c>
      <c r="M17" s="147">
        <v>91.565068590821795</v>
      </c>
      <c r="N17" s="151">
        <f t="shared" si="0"/>
        <v>1.9526276776309359E-2</v>
      </c>
      <c r="O17" s="151">
        <f t="shared" si="2"/>
        <v>7.8193211369192772E-2</v>
      </c>
      <c r="P17" s="147"/>
      <c r="Q17" s="149">
        <v>82.150443386586304</v>
      </c>
      <c r="R17" s="153">
        <f t="shared" si="1"/>
        <v>1.8119913476473792E-2</v>
      </c>
      <c r="S17" s="153">
        <f t="shared" si="3"/>
        <v>5.0776124366437525E-2</v>
      </c>
      <c r="T17" s="149"/>
    </row>
    <row r="18" spans="11:20" x14ac:dyDescent="0.25">
      <c r="K18" s="25">
        <v>36191</v>
      </c>
      <c r="L18" s="26">
        <v>84.165512353485596</v>
      </c>
      <c r="M18" s="147">
        <v>92.213300566917098</v>
      </c>
      <c r="N18" s="151">
        <f t="shared" si="0"/>
        <v>7.0794680337331606E-3</v>
      </c>
      <c r="O18" s="151">
        <f t="shared" si="2"/>
        <v>7.4478266453325226E-2</v>
      </c>
      <c r="P18" s="151">
        <f>M18/M6-1</f>
        <v>9.4034672059316815E-2</v>
      </c>
      <c r="Q18" s="149">
        <v>82.468055363697601</v>
      </c>
      <c r="R18" s="153">
        <f t="shared" si="1"/>
        <v>3.8662235286628377E-3</v>
      </c>
      <c r="S18" s="153">
        <f t="shared" si="3"/>
        <v>4.135972996078574E-2</v>
      </c>
      <c r="T18" s="153">
        <f>Q18/Q6-1</f>
        <v>8.2341579598890657E-2</v>
      </c>
    </row>
    <row r="19" spans="11:20" x14ac:dyDescent="0.25">
      <c r="K19" s="25">
        <v>36219</v>
      </c>
      <c r="L19" s="26">
        <v>83.719020077303</v>
      </c>
      <c r="M19" s="147">
        <v>88.358793830020005</v>
      </c>
      <c r="N19" s="151">
        <f t="shared" si="0"/>
        <v>-4.1799899940681229E-2</v>
      </c>
      <c r="O19" s="151">
        <f t="shared" si="2"/>
        <v>-1.6173815185722584E-2</v>
      </c>
      <c r="P19" s="151">
        <f t="shared" ref="P19:P82" si="4">M19/M7-1</f>
        <v>6.0551188458753513E-2</v>
      </c>
      <c r="Q19" s="149">
        <v>82.664436004804898</v>
      </c>
      <c r="R19" s="153">
        <f t="shared" si="1"/>
        <v>2.3812934625562221E-3</v>
      </c>
      <c r="S19" s="153">
        <f t="shared" si="3"/>
        <v>2.4490008370857685E-2</v>
      </c>
      <c r="T19" s="153">
        <f t="shared" ref="T19:T82" si="5">Q19/Q7-1</f>
        <v>8.4286540138872379E-2</v>
      </c>
    </row>
    <row r="20" spans="11:20" x14ac:dyDescent="0.25">
      <c r="K20" s="25">
        <v>36250</v>
      </c>
      <c r="L20" s="26">
        <v>83.872808571722999</v>
      </c>
      <c r="M20" s="147">
        <v>86.613443387140705</v>
      </c>
      <c r="N20" s="151">
        <f t="shared" si="0"/>
        <v>-1.9752990814212668E-2</v>
      </c>
      <c r="O20" s="151">
        <f t="shared" si="2"/>
        <v>-5.4077666078190756E-2</v>
      </c>
      <c r="P20" s="151">
        <f t="shared" si="4"/>
        <v>4.3496683627589405E-2</v>
      </c>
      <c r="Q20" s="149">
        <v>83.158904203746999</v>
      </c>
      <c r="R20" s="153">
        <f t="shared" si="1"/>
        <v>5.9816315557195132E-3</v>
      </c>
      <c r="S20" s="153">
        <f t="shared" si="3"/>
        <v>1.2275780575097484E-2</v>
      </c>
      <c r="T20" s="153">
        <f t="shared" si="5"/>
        <v>9.3252446479998641E-2</v>
      </c>
    </row>
    <row r="21" spans="11:20" x14ac:dyDescent="0.25">
      <c r="K21" s="25">
        <v>36280</v>
      </c>
      <c r="L21" s="26">
        <v>84.879593526771004</v>
      </c>
      <c r="M21" s="147">
        <v>86.360214577558693</v>
      </c>
      <c r="N21" s="151">
        <f t="shared" si="0"/>
        <v>-2.9236663464601298E-3</v>
      </c>
      <c r="O21" s="151">
        <f t="shared" si="2"/>
        <v>-6.3473337939042196E-2</v>
      </c>
      <c r="P21" s="151">
        <f t="shared" si="4"/>
        <v>2.9359323477289978E-2</v>
      </c>
      <c r="Q21" s="149">
        <v>84.3583621735375</v>
      </c>
      <c r="R21" s="153">
        <f t="shared" si="1"/>
        <v>1.4423686570613325E-2</v>
      </c>
      <c r="S21" s="153">
        <f t="shared" si="3"/>
        <v>2.292168526956706E-2</v>
      </c>
      <c r="T21" s="153">
        <f t="shared" si="5"/>
        <v>9.8111798164300712E-2</v>
      </c>
    </row>
    <row r="22" spans="11:20" x14ac:dyDescent="0.25">
      <c r="K22" s="25">
        <v>36311</v>
      </c>
      <c r="L22" s="26">
        <v>86.466870521197805</v>
      </c>
      <c r="M22" s="147">
        <v>91.044839544873</v>
      </c>
      <c r="N22" s="151">
        <f t="shared" si="0"/>
        <v>5.4245175168099236E-2</v>
      </c>
      <c r="O22" s="151">
        <f t="shared" si="2"/>
        <v>3.0399302643495441E-2</v>
      </c>
      <c r="P22" s="151">
        <f t="shared" si="4"/>
        <v>6.8210311779029142E-2</v>
      </c>
      <c r="Q22" s="149">
        <v>85.349804177032496</v>
      </c>
      <c r="R22" s="153">
        <f t="shared" si="1"/>
        <v>1.1752741257060606E-2</v>
      </c>
      <c r="S22" s="153">
        <f t="shared" si="3"/>
        <v>3.2485168979698997E-2</v>
      </c>
      <c r="T22" s="153">
        <f t="shared" si="5"/>
        <v>9.6747410212852714E-2</v>
      </c>
    </row>
    <row r="23" spans="11:20" x14ac:dyDescent="0.25">
      <c r="K23" s="25">
        <v>36341</v>
      </c>
      <c r="L23" s="26">
        <v>87.748278063818901</v>
      </c>
      <c r="M23" s="147">
        <v>93.5573911684899</v>
      </c>
      <c r="N23" s="151">
        <f t="shared" si="0"/>
        <v>2.7596859263819606E-2</v>
      </c>
      <c r="O23" s="151">
        <f t="shared" si="2"/>
        <v>8.0171709030334437E-2</v>
      </c>
      <c r="P23" s="151">
        <f t="shared" si="4"/>
        <v>9.6128781871445357E-2</v>
      </c>
      <c r="Q23" s="149">
        <v>86.284234646422206</v>
      </c>
      <c r="R23" s="153">
        <f t="shared" si="1"/>
        <v>1.0948243858316387E-2</v>
      </c>
      <c r="S23" s="153">
        <f t="shared" si="3"/>
        <v>3.7582631380253195E-2</v>
      </c>
      <c r="T23" s="153">
        <f t="shared" si="5"/>
        <v>8.7550675891514773E-2</v>
      </c>
    </row>
    <row r="24" spans="11:20" x14ac:dyDescent="0.25">
      <c r="K24" s="25">
        <v>36372</v>
      </c>
      <c r="L24" s="26">
        <v>88.417936881649197</v>
      </c>
      <c r="M24" s="147">
        <v>96.388818819226699</v>
      </c>
      <c r="N24" s="151">
        <f t="shared" si="0"/>
        <v>3.0264072302290002E-2</v>
      </c>
      <c r="O24" s="151">
        <f t="shared" si="2"/>
        <v>0.11612528165572678</v>
      </c>
      <c r="P24" s="151">
        <f t="shared" si="4"/>
        <v>0.13180573308704435</v>
      </c>
      <c r="Q24" s="149">
        <v>86.502879505612299</v>
      </c>
      <c r="R24" s="153">
        <f t="shared" si="1"/>
        <v>2.5340070533865777E-3</v>
      </c>
      <c r="S24" s="153">
        <f t="shared" si="3"/>
        <v>2.5421514557895319E-2</v>
      </c>
      <c r="T24" s="153">
        <f t="shared" si="5"/>
        <v>9.133985543532197E-2</v>
      </c>
    </row>
    <row r="25" spans="11:20" x14ac:dyDescent="0.25">
      <c r="K25" s="25">
        <v>36403</v>
      </c>
      <c r="L25" s="26">
        <v>88.584176528999194</v>
      </c>
      <c r="M25" s="147">
        <v>94.786809555460906</v>
      </c>
      <c r="N25" s="151">
        <f t="shared" si="0"/>
        <v>-1.6620281100967693E-2</v>
      </c>
      <c r="O25" s="151">
        <f t="shared" si="2"/>
        <v>4.1100297713673406E-2</v>
      </c>
      <c r="P25" s="151">
        <f t="shared" si="4"/>
        <v>0.13122385730839836</v>
      </c>
      <c r="Q25" s="149">
        <v>86.937885445417606</v>
      </c>
      <c r="R25" s="153">
        <f t="shared" si="1"/>
        <v>5.0288029981369053E-3</v>
      </c>
      <c r="S25" s="153">
        <f t="shared" si="3"/>
        <v>1.8606735934520779E-2</v>
      </c>
      <c r="T25" s="153">
        <f t="shared" si="5"/>
        <v>0.10286174643945367</v>
      </c>
    </row>
    <row r="26" spans="11:20" x14ac:dyDescent="0.25">
      <c r="K26" s="25">
        <v>36433</v>
      </c>
      <c r="L26" s="26">
        <v>88.926636535854797</v>
      </c>
      <c r="M26" s="147">
        <v>94.986385836564196</v>
      </c>
      <c r="N26" s="151">
        <f t="shared" si="0"/>
        <v>2.1055279952904016E-3</v>
      </c>
      <c r="O26" s="151">
        <f t="shared" si="2"/>
        <v>1.5273990116940972E-2</v>
      </c>
      <c r="P26" s="151">
        <f t="shared" si="4"/>
        <v>0.11847976480131184</v>
      </c>
      <c r="Q26" s="149">
        <v>87.2430097632095</v>
      </c>
      <c r="R26" s="153">
        <f t="shared" si="1"/>
        <v>3.5096818404154462E-3</v>
      </c>
      <c r="S26" s="153">
        <f t="shared" si="3"/>
        <v>1.1111822695260454E-2</v>
      </c>
      <c r="T26" s="153">
        <f t="shared" si="5"/>
        <v>0.11591450877083243</v>
      </c>
    </row>
    <row r="27" spans="11:20" x14ac:dyDescent="0.25">
      <c r="K27" s="25">
        <v>36464</v>
      </c>
      <c r="L27" s="26">
        <v>89.404631584232206</v>
      </c>
      <c r="M27" s="147">
        <v>93.5481940815326</v>
      </c>
      <c r="N27" s="151">
        <f t="shared" si="0"/>
        <v>-1.5141030394673405E-2</v>
      </c>
      <c r="O27" s="151">
        <f t="shared" si="2"/>
        <v>-2.947047979726336E-2</v>
      </c>
      <c r="P27" s="151">
        <f t="shared" si="4"/>
        <v>9.0032574353225314E-2</v>
      </c>
      <c r="Q27" s="149">
        <v>87.986748671538905</v>
      </c>
      <c r="R27" s="153">
        <f t="shared" si="1"/>
        <v>8.5249111687919488E-3</v>
      </c>
      <c r="S27" s="153">
        <f t="shared" si="3"/>
        <v>1.7153985791078075E-2</v>
      </c>
      <c r="T27" s="153">
        <f t="shared" si="5"/>
        <v>0.11104665233873012</v>
      </c>
    </row>
    <row r="28" spans="11:20" x14ac:dyDescent="0.25">
      <c r="K28" s="25">
        <v>36494</v>
      </c>
      <c r="L28" s="26">
        <v>90.556443897787602</v>
      </c>
      <c r="M28" s="147">
        <v>95.811582060378498</v>
      </c>
      <c r="N28" s="151">
        <f t="shared" si="0"/>
        <v>2.4194886935746007E-2</v>
      </c>
      <c r="O28" s="151">
        <f t="shared" si="2"/>
        <v>1.0811340836595962E-2</v>
      </c>
      <c r="P28" s="151">
        <f t="shared" si="4"/>
        <v>6.6808850071204073E-2</v>
      </c>
      <c r="Q28" s="149">
        <v>89.002285453597295</v>
      </c>
      <c r="R28" s="153">
        <f t="shared" si="1"/>
        <v>1.1541928726670703E-2</v>
      </c>
      <c r="S28" s="153">
        <f t="shared" si="3"/>
        <v>2.3745689207909093E-2</v>
      </c>
      <c r="T28" s="153">
        <f t="shared" si="5"/>
        <v>0.10303725007065156</v>
      </c>
    </row>
    <row r="29" spans="11:20" x14ac:dyDescent="0.25">
      <c r="K29" s="25">
        <v>36525</v>
      </c>
      <c r="L29" s="26">
        <v>91.185753522222001</v>
      </c>
      <c r="M29" s="147">
        <v>95.834010243131701</v>
      </c>
      <c r="N29" s="151">
        <f t="shared" si="0"/>
        <v>2.340863418690553E-4</v>
      </c>
      <c r="O29" s="151">
        <f t="shared" si="2"/>
        <v>8.9236409944677408E-3</v>
      </c>
      <c r="P29" s="151">
        <f t="shared" si="4"/>
        <v>4.6621945661249775E-2</v>
      </c>
      <c r="Q29" s="149">
        <v>89.965442990239197</v>
      </c>
      <c r="R29" s="153">
        <f t="shared" si="1"/>
        <v>1.0821716900113243E-2</v>
      </c>
      <c r="S29" s="153">
        <f t="shared" si="3"/>
        <v>3.1205173164231548E-2</v>
      </c>
      <c r="T29" s="153">
        <f t="shared" si="5"/>
        <v>9.5130339916448259E-2</v>
      </c>
    </row>
    <row r="30" spans="11:20" x14ac:dyDescent="0.25">
      <c r="K30" s="25">
        <v>36556</v>
      </c>
      <c r="L30" s="26">
        <v>92.257501047390406</v>
      </c>
      <c r="M30" s="147">
        <v>98.092324691528503</v>
      </c>
      <c r="N30" s="151">
        <f t="shared" si="0"/>
        <v>2.356485388295293E-2</v>
      </c>
      <c r="O30" s="151">
        <f t="shared" si="2"/>
        <v>4.857528950302803E-2</v>
      </c>
      <c r="P30" s="151">
        <f t="shared" si="4"/>
        <v>6.3754622038988185E-2</v>
      </c>
      <c r="Q30" s="149">
        <v>91.036657536799595</v>
      </c>
      <c r="R30" s="153">
        <f t="shared" si="1"/>
        <v>1.1906955726062707E-2</v>
      </c>
      <c r="S30" s="153">
        <f t="shared" si="3"/>
        <v>3.4663274996627358E-2</v>
      </c>
      <c r="T30" s="153">
        <f t="shared" si="5"/>
        <v>0.1039020762077274</v>
      </c>
    </row>
    <row r="31" spans="11:20" x14ac:dyDescent="0.25">
      <c r="K31" s="25">
        <v>36585</v>
      </c>
      <c r="L31" s="26">
        <v>92.582165004063995</v>
      </c>
      <c r="M31" s="147">
        <v>97.349252183313695</v>
      </c>
      <c r="N31" s="151">
        <f t="shared" si="0"/>
        <v>-7.5752359886622767E-3</v>
      </c>
      <c r="O31" s="151">
        <f t="shared" si="2"/>
        <v>1.6048896071522822E-2</v>
      </c>
      <c r="P31" s="151">
        <f t="shared" si="4"/>
        <v>0.10174944636058592</v>
      </c>
      <c r="Q31" s="149">
        <v>91.6067007939305</v>
      </c>
      <c r="R31" s="153">
        <f t="shared" si="1"/>
        <v>6.2616892200866303E-3</v>
      </c>
      <c r="S31" s="153">
        <f t="shared" si="3"/>
        <v>2.9262342276491937E-2</v>
      </c>
      <c r="T31" s="153">
        <f t="shared" si="5"/>
        <v>0.10817547691979446</v>
      </c>
    </row>
    <row r="32" spans="11:20" x14ac:dyDescent="0.25">
      <c r="K32" s="25">
        <v>36616</v>
      </c>
      <c r="L32" s="26">
        <v>93.166283056852905</v>
      </c>
      <c r="M32" s="147">
        <v>97.985356229542802</v>
      </c>
      <c r="N32" s="151">
        <f t="shared" si="0"/>
        <v>6.5342468684945754E-3</v>
      </c>
      <c r="O32" s="151">
        <f t="shared" si="2"/>
        <v>2.2448669120212372E-2</v>
      </c>
      <c r="P32" s="151">
        <f t="shared" si="4"/>
        <v>0.13129500915432324</v>
      </c>
      <c r="Q32" s="149">
        <v>92.137671483464302</v>
      </c>
      <c r="R32" s="153">
        <f t="shared" si="1"/>
        <v>5.796199240143185E-3</v>
      </c>
      <c r="S32" s="153">
        <f t="shared" si="3"/>
        <v>2.4145143079668641E-2</v>
      </c>
      <c r="T32" s="153">
        <f t="shared" si="5"/>
        <v>0.10797120724100084</v>
      </c>
    </row>
    <row r="33" spans="11:20" x14ac:dyDescent="0.25">
      <c r="K33" s="25">
        <v>36646</v>
      </c>
      <c r="L33" s="26">
        <v>93.794643143118805</v>
      </c>
      <c r="M33" s="147">
        <v>96.768048305632604</v>
      </c>
      <c r="N33" s="151">
        <f t="shared" si="0"/>
        <v>-1.2423365804360653E-2</v>
      </c>
      <c r="O33" s="151">
        <f t="shared" si="2"/>
        <v>-1.3500305860426498E-2</v>
      </c>
      <c r="P33" s="151">
        <f t="shared" si="4"/>
        <v>0.12051653390377814</v>
      </c>
      <c r="Q33" s="149">
        <v>93.058009917508699</v>
      </c>
      <c r="R33" s="153">
        <f t="shared" si="1"/>
        <v>9.9887312021942343E-3</v>
      </c>
      <c r="S33" s="153">
        <f t="shared" si="3"/>
        <v>2.2203719198412131E-2</v>
      </c>
      <c r="T33" s="153">
        <f t="shared" si="5"/>
        <v>0.10312727179404879</v>
      </c>
    </row>
    <row r="34" spans="11:20" x14ac:dyDescent="0.25">
      <c r="K34" s="25">
        <v>36677</v>
      </c>
      <c r="L34" s="26">
        <v>95.577599141427697</v>
      </c>
      <c r="M34" s="147">
        <v>98.471319409357605</v>
      </c>
      <c r="N34" s="151">
        <f t="shared" si="0"/>
        <v>1.7601585787339502E-2</v>
      </c>
      <c r="O34" s="151">
        <f t="shared" si="2"/>
        <v>1.1526202830310472E-2</v>
      </c>
      <c r="P34" s="151">
        <f t="shared" si="4"/>
        <v>8.1569476113188655E-2</v>
      </c>
      <c r="Q34" s="149">
        <v>94.926826909300402</v>
      </c>
      <c r="R34" s="153">
        <f t="shared" si="1"/>
        <v>2.0082279789223056E-2</v>
      </c>
      <c r="S34" s="153">
        <f t="shared" si="3"/>
        <v>3.6243266994611334E-2</v>
      </c>
      <c r="T34" s="153">
        <f t="shared" si="5"/>
        <v>0.11220907680588521</v>
      </c>
    </row>
    <row r="35" spans="11:20" x14ac:dyDescent="0.25">
      <c r="K35" s="25">
        <v>36707</v>
      </c>
      <c r="L35" s="26">
        <v>97.574492615464806</v>
      </c>
      <c r="M35" s="147">
        <v>101.427688689193</v>
      </c>
      <c r="N35" s="151">
        <f t="shared" si="0"/>
        <v>3.0022643116473402E-2</v>
      </c>
      <c r="O35" s="151">
        <f t="shared" si="2"/>
        <v>3.5131090931445952E-2</v>
      </c>
      <c r="P35" s="151">
        <f t="shared" si="4"/>
        <v>8.4122669758173174E-2</v>
      </c>
      <c r="Q35" s="149">
        <v>96.750782908577193</v>
      </c>
      <c r="R35" s="153">
        <f t="shared" si="1"/>
        <v>1.9214336543867949E-2</v>
      </c>
      <c r="S35" s="153">
        <f t="shared" si="3"/>
        <v>5.0067592883989764E-2</v>
      </c>
      <c r="T35" s="153">
        <f t="shared" si="5"/>
        <v>0.12130313614120913</v>
      </c>
    </row>
    <row r="36" spans="11:20" x14ac:dyDescent="0.25">
      <c r="K36" s="25">
        <v>36738</v>
      </c>
      <c r="L36" s="26">
        <v>97.995765346326195</v>
      </c>
      <c r="M36" s="147">
        <v>104.90434975085</v>
      </c>
      <c r="N36" s="151">
        <f t="shared" si="0"/>
        <v>3.4277238361514861E-2</v>
      </c>
      <c r="O36" s="151">
        <f t="shared" si="2"/>
        <v>8.4080454113528047E-2</v>
      </c>
      <c r="P36" s="151">
        <f t="shared" si="4"/>
        <v>8.8345630083856763E-2</v>
      </c>
      <c r="Q36" s="149">
        <v>96.670137714234698</v>
      </c>
      <c r="R36" s="153">
        <f t="shared" si="1"/>
        <v>-8.3353531535446113E-4</v>
      </c>
      <c r="S36" s="153">
        <f t="shared" si="3"/>
        <v>3.8815871948346681E-2</v>
      </c>
      <c r="T36" s="153">
        <f t="shared" si="5"/>
        <v>0.11753664463808677</v>
      </c>
    </row>
    <row r="37" spans="11:20" x14ac:dyDescent="0.25">
      <c r="K37" s="25">
        <v>36769</v>
      </c>
      <c r="L37" s="26">
        <v>97.605709001825403</v>
      </c>
      <c r="M37" s="147">
        <v>105.693568346435</v>
      </c>
      <c r="N37" s="151">
        <f t="shared" si="0"/>
        <v>7.5232208908344589E-3</v>
      </c>
      <c r="O37" s="151">
        <f t="shared" si="2"/>
        <v>7.3343679970952813E-2</v>
      </c>
      <c r="P37" s="151">
        <f t="shared" si="4"/>
        <v>0.11506620849594507</v>
      </c>
      <c r="Q37" s="149">
        <v>95.814867290115302</v>
      </c>
      <c r="R37" s="153">
        <f t="shared" si="1"/>
        <v>-8.8473073933922342E-3</v>
      </c>
      <c r="S37" s="153">
        <f t="shared" si="3"/>
        <v>9.3549991053993864E-3</v>
      </c>
      <c r="T37" s="153">
        <f t="shared" si="5"/>
        <v>0.10210717455591833</v>
      </c>
    </row>
    <row r="38" spans="11:20" x14ac:dyDescent="0.25">
      <c r="K38" s="25">
        <v>36799</v>
      </c>
      <c r="L38" s="26">
        <v>97.062476975292398</v>
      </c>
      <c r="M38" s="147">
        <v>103.597875326039</v>
      </c>
      <c r="N38" s="151">
        <f t="shared" si="0"/>
        <v>-1.9828008961972787E-2</v>
      </c>
      <c r="O38" s="151">
        <f t="shared" si="2"/>
        <v>2.1396392492942784E-2</v>
      </c>
      <c r="P38" s="151">
        <f t="shared" si="4"/>
        <v>9.0660250030903722E-2</v>
      </c>
      <c r="Q38" s="149">
        <v>95.426770089819897</v>
      </c>
      <c r="R38" s="153">
        <f t="shared" si="1"/>
        <v>-4.0504904016648302E-3</v>
      </c>
      <c r="S38" s="153">
        <f t="shared" si="3"/>
        <v>-1.3684776277297916E-2</v>
      </c>
      <c r="T38" s="153">
        <f t="shared" si="5"/>
        <v>9.3804195302550131E-2</v>
      </c>
    </row>
    <row r="39" spans="11:20" x14ac:dyDescent="0.25">
      <c r="K39" s="25">
        <v>36830</v>
      </c>
      <c r="L39" s="26">
        <v>98.178030824574606</v>
      </c>
      <c r="M39" s="147">
        <v>101.292543982192</v>
      </c>
      <c r="N39" s="151">
        <f t="shared" si="0"/>
        <v>-2.2252689416571103E-2</v>
      </c>
      <c r="O39" s="151">
        <f t="shared" si="2"/>
        <v>-3.4429513907060283E-2</v>
      </c>
      <c r="P39" s="151">
        <f t="shared" si="4"/>
        <v>8.2784600779249207E-2</v>
      </c>
      <c r="Q39" s="149">
        <v>97.082502613780406</v>
      </c>
      <c r="R39" s="153">
        <f t="shared" si="1"/>
        <v>1.7350818039865157E-2</v>
      </c>
      <c r="S39" s="153">
        <f t="shared" si="3"/>
        <v>4.2656906185929433E-3</v>
      </c>
      <c r="T39" s="153">
        <f t="shared" si="5"/>
        <v>0.10337640701097639</v>
      </c>
    </row>
    <row r="40" spans="11:20" x14ac:dyDescent="0.25">
      <c r="K40" s="25">
        <v>36860</v>
      </c>
      <c r="L40" s="26">
        <v>99.264593161088797</v>
      </c>
      <c r="M40" s="147">
        <v>99.786856261949296</v>
      </c>
      <c r="N40" s="151">
        <f t="shared" si="0"/>
        <v>-1.4864743850321438E-2</v>
      </c>
      <c r="O40" s="151">
        <f t="shared" si="2"/>
        <v>-5.5885255620522711E-2</v>
      </c>
      <c r="P40" s="151">
        <f t="shared" si="4"/>
        <v>4.1490539202929222E-2</v>
      </c>
      <c r="Q40" s="149">
        <v>98.917741688270894</v>
      </c>
      <c r="R40" s="153">
        <f t="shared" si="1"/>
        <v>1.8903911879894153E-2</v>
      </c>
      <c r="S40" s="153">
        <f t="shared" si="3"/>
        <v>3.2384059863700188E-2</v>
      </c>
      <c r="T40" s="153">
        <f t="shared" si="5"/>
        <v>0.11140675977183956</v>
      </c>
    </row>
    <row r="41" spans="11:20" x14ac:dyDescent="0.25">
      <c r="K41" s="25">
        <v>36891</v>
      </c>
      <c r="L41" s="26">
        <v>100</v>
      </c>
      <c r="M41" s="147">
        <v>100</v>
      </c>
      <c r="N41" s="151">
        <f t="shared" si="0"/>
        <v>2.1359901096711376E-3</v>
      </c>
      <c r="O41" s="151">
        <f t="shared" si="2"/>
        <v>-3.4729238555481157E-2</v>
      </c>
      <c r="P41" s="151">
        <f t="shared" si="4"/>
        <v>4.3470890410399754E-2</v>
      </c>
      <c r="Q41" s="149">
        <v>100</v>
      </c>
      <c r="R41" s="153">
        <f t="shared" si="1"/>
        <v>1.0940992922581438E-2</v>
      </c>
      <c r="S41" s="153">
        <f t="shared" si="3"/>
        <v>4.7923972548537197E-2</v>
      </c>
      <c r="T41" s="153">
        <f t="shared" si="5"/>
        <v>0.11153790473581626</v>
      </c>
    </row>
    <row r="42" spans="11:20" x14ac:dyDescent="0.25">
      <c r="K42" s="25">
        <v>36922</v>
      </c>
      <c r="L42" s="26">
        <v>100.091928150632</v>
      </c>
      <c r="M42" s="147">
        <v>101.413595912232</v>
      </c>
      <c r="N42" s="151">
        <f t="shared" si="0"/>
        <v>1.4135959122320019E-2</v>
      </c>
      <c r="O42" s="151">
        <f t="shared" si="2"/>
        <v>1.1950724631941689E-3</v>
      </c>
      <c r="P42" s="151">
        <f t="shared" si="4"/>
        <v>3.3858624832757478E-2</v>
      </c>
      <c r="Q42" s="149">
        <v>100.008709943745</v>
      </c>
      <c r="R42" s="153">
        <f t="shared" si="1"/>
        <v>8.7099437450000039E-5</v>
      </c>
      <c r="S42" s="153">
        <f t="shared" si="3"/>
        <v>3.0141449294996292E-2</v>
      </c>
      <c r="T42" s="153">
        <f t="shared" si="5"/>
        <v>9.8554281865177673E-2</v>
      </c>
    </row>
    <row r="43" spans="11:20" x14ac:dyDescent="0.25">
      <c r="K43" s="25">
        <v>36950</v>
      </c>
      <c r="L43" s="26">
        <v>100.246206522647</v>
      </c>
      <c r="M43" s="147">
        <v>103.77277436170399</v>
      </c>
      <c r="N43" s="151">
        <f t="shared" si="0"/>
        <v>2.3262940518485653E-2</v>
      </c>
      <c r="O43" s="151">
        <f t="shared" si="2"/>
        <v>3.9944319813937312E-2</v>
      </c>
      <c r="P43" s="151">
        <f t="shared" si="4"/>
        <v>6.5984299153058368E-2</v>
      </c>
      <c r="Q43" s="149">
        <v>99.745480105000993</v>
      </c>
      <c r="R43" s="153">
        <f t="shared" si="1"/>
        <v>-2.6320691356990222E-3</v>
      </c>
      <c r="S43" s="153">
        <f t="shared" si="3"/>
        <v>8.3679469688928698E-3</v>
      </c>
      <c r="T43" s="153">
        <f t="shared" si="5"/>
        <v>8.8844803278951057E-2</v>
      </c>
    </row>
    <row r="44" spans="11:20" x14ac:dyDescent="0.25">
      <c r="K44" s="25">
        <v>36981</v>
      </c>
      <c r="L44" s="26">
        <v>100.32740047013399</v>
      </c>
      <c r="M44" s="147">
        <v>104.876193064278</v>
      </c>
      <c r="N44" s="151">
        <f t="shared" si="0"/>
        <v>1.0633026912511667E-2</v>
      </c>
      <c r="O44" s="151">
        <f t="shared" si="2"/>
        <v>4.8761930642780005E-2</v>
      </c>
      <c r="P44" s="151">
        <f t="shared" si="4"/>
        <v>7.0325170003898929E-2</v>
      </c>
      <c r="Q44" s="149">
        <v>99.5176945857297</v>
      </c>
      <c r="R44" s="153">
        <f t="shared" si="1"/>
        <v>-2.2836675810423701E-3</v>
      </c>
      <c r="S44" s="153">
        <f t="shared" si="3"/>
        <v>-4.8230541427030094E-3</v>
      </c>
      <c r="T44" s="153">
        <f t="shared" si="5"/>
        <v>8.0097781759004727E-2</v>
      </c>
    </row>
    <row r="45" spans="11:20" x14ac:dyDescent="0.25">
      <c r="K45" s="25">
        <v>37011</v>
      </c>
      <c r="L45" s="26">
        <v>100.381187836083</v>
      </c>
      <c r="M45" s="147">
        <v>103.846502216807</v>
      </c>
      <c r="N45" s="151">
        <f t="shared" si="0"/>
        <v>-9.8181562219741281E-3</v>
      </c>
      <c r="O45" s="151">
        <f t="shared" si="2"/>
        <v>2.3989942203415771E-2</v>
      </c>
      <c r="P45" s="151">
        <f t="shared" si="4"/>
        <v>7.3148668750844026E-2</v>
      </c>
      <c r="Q45" s="149">
        <v>99.564310910271502</v>
      </c>
      <c r="R45" s="153">
        <f t="shared" si="1"/>
        <v>4.6842247236389412E-4</v>
      </c>
      <c r="S45" s="153">
        <f t="shared" si="3"/>
        <v>-4.4436032993874219E-3</v>
      </c>
      <c r="T45" s="153">
        <f t="shared" si="5"/>
        <v>6.9916614362700358E-2</v>
      </c>
    </row>
    <row r="46" spans="11:20" x14ac:dyDescent="0.25">
      <c r="K46" s="25">
        <v>37042</v>
      </c>
      <c r="L46" s="26">
        <v>100.759679235722</v>
      </c>
      <c r="M46" s="147">
        <v>102.83740843112599</v>
      </c>
      <c r="N46" s="151">
        <f t="shared" si="0"/>
        <v>-9.7171668196801564E-3</v>
      </c>
      <c r="O46" s="151">
        <f t="shared" si="2"/>
        <v>-9.0135966425812786E-3</v>
      </c>
      <c r="P46" s="151">
        <f t="shared" si="4"/>
        <v>4.4338687121861398E-2</v>
      </c>
      <c r="Q46" s="149">
        <v>100.208088294861</v>
      </c>
      <c r="R46" s="153">
        <f t="shared" si="1"/>
        <v>6.4659452639579396E-3</v>
      </c>
      <c r="S46" s="153">
        <f t="shared" si="3"/>
        <v>4.6378862417928435E-3</v>
      </c>
      <c r="T46" s="153">
        <f t="shared" si="5"/>
        <v>5.5635077643611419E-2</v>
      </c>
    </row>
    <row r="47" spans="11:20" x14ac:dyDescent="0.25">
      <c r="K47" s="25">
        <v>37072</v>
      </c>
      <c r="L47" s="26">
        <v>102.081324959726</v>
      </c>
      <c r="M47" s="147">
        <v>103.13066257104801</v>
      </c>
      <c r="N47" s="151">
        <f t="shared" si="0"/>
        <v>2.8516290365137031E-3</v>
      </c>
      <c r="O47" s="151">
        <f t="shared" si="2"/>
        <v>-1.6643724778989344E-2</v>
      </c>
      <c r="P47" s="151">
        <f t="shared" si="4"/>
        <v>1.6790029466938305E-2</v>
      </c>
      <c r="Q47" s="149">
        <v>101.733827423401</v>
      </c>
      <c r="R47" s="153">
        <f t="shared" si="1"/>
        <v>1.5225708368475477E-2</v>
      </c>
      <c r="S47" s="153">
        <f t="shared" si="3"/>
        <v>2.2268731675272102E-2</v>
      </c>
      <c r="T47" s="153">
        <f t="shared" si="5"/>
        <v>5.1503919296781664E-2</v>
      </c>
    </row>
    <row r="48" spans="11:20" x14ac:dyDescent="0.25">
      <c r="K48" s="25">
        <v>37103</v>
      </c>
      <c r="L48" s="26">
        <v>103.712150391707</v>
      </c>
      <c r="M48" s="147">
        <v>105.51466027986601</v>
      </c>
      <c r="N48" s="151">
        <f t="shared" si="0"/>
        <v>2.3116284229975026E-2</v>
      </c>
      <c r="O48" s="151">
        <f t="shared" si="2"/>
        <v>1.6063690422391863E-2</v>
      </c>
      <c r="P48" s="151">
        <f t="shared" si="4"/>
        <v>5.8177809639496925E-3</v>
      </c>
      <c r="Q48" s="149">
        <v>103.419536875974</v>
      </c>
      <c r="R48" s="153">
        <f t="shared" si="1"/>
        <v>1.6569802741789541E-2</v>
      </c>
      <c r="S48" s="153">
        <f t="shared" si="3"/>
        <v>3.8720962666802139E-2</v>
      </c>
      <c r="T48" s="153">
        <f t="shared" si="5"/>
        <v>6.9818863625612293E-2</v>
      </c>
    </row>
    <row r="49" spans="11:20" x14ac:dyDescent="0.25">
      <c r="K49" s="25">
        <v>37134</v>
      </c>
      <c r="L49" s="26">
        <v>105.66336745912</v>
      </c>
      <c r="M49" s="147">
        <v>107.800188913897</v>
      </c>
      <c r="N49" s="151">
        <f t="shared" si="0"/>
        <v>2.1660768541251763E-2</v>
      </c>
      <c r="O49" s="151">
        <f t="shared" si="2"/>
        <v>4.82585136914917E-2</v>
      </c>
      <c r="P49" s="151">
        <f t="shared" si="4"/>
        <v>1.9931397912094972E-2</v>
      </c>
      <c r="Q49" s="149">
        <v>105.28986426501901</v>
      </c>
      <c r="R49" s="153">
        <f t="shared" si="1"/>
        <v>1.808485558476236E-2</v>
      </c>
      <c r="S49" s="153">
        <f t="shared" si="3"/>
        <v>5.0712233479646374E-2</v>
      </c>
      <c r="T49" s="153">
        <f t="shared" si="5"/>
        <v>9.8888588408880373E-2</v>
      </c>
    </row>
    <row r="50" spans="11:20" x14ac:dyDescent="0.25">
      <c r="K50" s="25">
        <v>37164</v>
      </c>
      <c r="L50" s="26">
        <v>106.687517835449</v>
      </c>
      <c r="M50" s="147">
        <v>107.40103654687201</v>
      </c>
      <c r="N50" s="151">
        <f t="shared" si="0"/>
        <v>-3.7027056357369359E-3</v>
      </c>
      <c r="O50" s="151">
        <f t="shared" si="2"/>
        <v>4.1407413366340906E-2</v>
      </c>
      <c r="P50" s="151">
        <f t="shared" si="4"/>
        <v>3.671080327529741E-2</v>
      </c>
      <c r="Q50" s="149">
        <v>106.44606997787299</v>
      </c>
      <c r="R50" s="153">
        <f t="shared" si="1"/>
        <v>1.0981168234235561E-2</v>
      </c>
      <c r="S50" s="153">
        <f t="shared" si="3"/>
        <v>4.6319328327836917E-2</v>
      </c>
      <c r="T50" s="153">
        <f t="shared" si="5"/>
        <v>0.11547388513392254</v>
      </c>
    </row>
    <row r="51" spans="11:20" x14ac:dyDescent="0.25">
      <c r="K51" s="25">
        <v>37195</v>
      </c>
      <c r="L51" s="26">
        <v>106.32933762840599</v>
      </c>
      <c r="M51" s="147">
        <v>103.602542958749</v>
      </c>
      <c r="N51" s="151">
        <f t="shared" si="0"/>
        <v>-3.5367382943881309E-2</v>
      </c>
      <c r="O51" s="151">
        <f t="shared" si="2"/>
        <v>-1.8121816589707351E-2</v>
      </c>
      <c r="P51" s="151">
        <f t="shared" si="4"/>
        <v>2.2805222237908485E-2</v>
      </c>
      <c r="Q51" s="149">
        <v>106.35002544286201</v>
      </c>
      <c r="R51" s="153">
        <f t="shared" si="1"/>
        <v>-9.0228352282950564E-4</v>
      </c>
      <c r="S51" s="153">
        <f t="shared" si="3"/>
        <v>2.8335928156421719E-2</v>
      </c>
      <c r="T51" s="153">
        <f t="shared" si="5"/>
        <v>9.5460279448607022E-2</v>
      </c>
    </row>
    <row r="52" spans="11:20" x14ac:dyDescent="0.25">
      <c r="K52" s="25">
        <v>37225</v>
      </c>
      <c r="L52" s="26">
        <v>105.25248329806401</v>
      </c>
      <c r="M52" s="147">
        <v>102.243314282887</v>
      </c>
      <c r="N52" s="151">
        <f t="shared" si="0"/>
        <v>-1.3119645879765662E-2</v>
      </c>
      <c r="O52" s="151">
        <f t="shared" si="2"/>
        <v>-5.1547911807913738E-2</v>
      </c>
      <c r="P52" s="151">
        <f t="shared" si="4"/>
        <v>2.4617049909752442E-2</v>
      </c>
      <c r="Q52" s="149">
        <v>105.426736953839</v>
      </c>
      <c r="R52" s="153">
        <f t="shared" si="1"/>
        <v>-8.6816010168145885E-3</v>
      </c>
      <c r="S52" s="153">
        <f t="shared" si="3"/>
        <v>1.2999607300800964E-3</v>
      </c>
      <c r="T52" s="153">
        <f t="shared" si="5"/>
        <v>6.5802101367018029E-2</v>
      </c>
    </row>
    <row r="53" spans="11:20" x14ac:dyDescent="0.25">
      <c r="K53" s="25">
        <v>37256</v>
      </c>
      <c r="L53" s="26">
        <v>103.991866763256</v>
      </c>
      <c r="M53" s="147">
        <v>102.27115416445901</v>
      </c>
      <c r="N53" s="151">
        <f t="shared" si="0"/>
        <v>2.72290484392812E-4</v>
      </c>
      <c r="O53" s="151">
        <f t="shared" si="2"/>
        <v>-4.7763807011063752E-2</v>
      </c>
      <c r="P53" s="151">
        <f t="shared" si="4"/>
        <v>2.2711541644589994E-2</v>
      </c>
      <c r="Q53" s="149">
        <v>104.072200800442</v>
      </c>
      <c r="R53" s="153">
        <f t="shared" si="1"/>
        <v>-1.2848127453570668E-2</v>
      </c>
      <c r="S53" s="153">
        <f t="shared" si="3"/>
        <v>-2.2301144400393991E-2</v>
      </c>
      <c r="T53" s="153">
        <f t="shared" si="5"/>
        <v>4.0722008004419941E-2</v>
      </c>
    </row>
    <row r="54" spans="11:20" x14ac:dyDescent="0.25">
      <c r="K54" s="25">
        <v>37287</v>
      </c>
      <c r="L54" s="26">
        <v>104.369573593045</v>
      </c>
      <c r="M54" s="147">
        <v>104.40794129835901</v>
      </c>
      <c r="N54" s="151">
        <f t="shared" si="0"/>
        <v>2.0893351124833259E-2</v>
      </c>
      <c r="O54" s="151">
        <f t="shared" si="2"/>
        <v>7.7739244289658505E-3</v>
      </c>
      <c r="P54" s="151">
        <f t="shared" si="4"/>
        <v>2.9526074479386821E-2</v>
      </c>
      <c r="Q54" s="149">
        <v>104.51364969474599</v>
      </c>
      <c r="R54" s="153">
        <f t="shared" si="1"/>
        <v>4.2417561165104534E-3</v>
      </c>
      <c r="S54" s="153">
        <f t="shared" si="3"/>
        <v>-1.7267280759633019E-2</v>
      </c>
      <c r="T54" s="153">
        <f t="shared" si="5"/>
        <v>4.5045474074558278E-2</v>
      </c>
    </row>
    <row r="55" spans="11:20" x14ac:dyDescent="0.25">
      <c r="K55" s="25">
        <v>37315</v>
      </c>
      <c r="L55" s="26">
        <v>105.687676973571</v>
      </c>
      <c r="M55" s="147">
        <v>103.701165161414</v>
      </c>
      <c r="N55" s="151">
        <f t="shared" si="0"/>
        <v>-6.7693714496802615E-3</v>
      </c>
      <c r="O55" s="151">
        <f t="shared" si="2"/>
        <v>1.4258642618855344E-2</v>
      </c>
      <c r="P55" s="151">
        <f t="shared" si="4"/>
        <v>-6.9005768353458397E-4</v>
      </c>
      <c r="Q55" s="149">
        <v>106.075333730422</v>
      </c>
      <c r="R55" s="153">
        <f t="shared" si="1"/>
        <v>1.4942393077241434E-2</v>
      </c>
      <c r="S55" s="153">
        <f t="shared" si="3"/>
        <v>6.152108993632055E-3</v>
      </c>
      <c r="T55" s="153">
        <f t="shared" si="5"/>
        <v>6.3460054718846859E-2</v>
      </c>
    </row>
    <row r="56" spans="11:20" x14ac:dyDescent="0.25">
      <c r="K56" s="25">
        <v>37346</v>
      </c>
      <c r="L56" s="26">
        <v>107.56811969890499</v>
      </c>
      <c r="M56" s="147">
        <v>101.67853331103299</v>
      </c>
      <c r="N56" s="151">
        <f t="shared" si="0"/>
        <v>-1.9504427430807714E-2</v>
      </c>
      <c r="O56" s="151">
        <f t="shared" si="2"/>
        <v>-5.7946041409979721E-3</v>
      </c>
      <c r="P56" s="151">
        <f t="shared" si="4"/>
        <v>-3.0489853414923052E-2</v>
      </c>
      <c r="Q56" s="149">
        <v>108.447578656983</v>
      </c>
      <c r="R56" s="153">
        <f t="shared" si="1"/>
        <v>2.2363775282477905E-2</v>
      </c>
      <c r="S56" s="153">
        <f t="shared" si="3"/>
        <v>4.2041753925534442E-2</v>
      </c>
      <c r="T56" s="153">
        <f t="shared" si="5"/>
        <v>8.9731621179795606E-2</v>
      </c>
    </row>
    <row r="57" spans="11:20" x14ac:dyDescent="0.25">
      <c r="K57" s="25">
        <v>37376</v>
      </c>
      <c r="L57" s="26">
        <v>108.399957419567</v>
      </c>
      <c r="M57" s="147">
        <v>99.809490124746006</v>
      </c>
      <c r="N57" s="151">
        <f t="shared" si="0"/>
        <v>-1.8381885786743379E-2</v>
      </c>
      <c r="O57" s="151">
        <f t="shared" si="2"/>
        <v>-4.4043116993106257E-2</v>
      </c>
      <c r="P57" s="151">
        <f t="shared" si="4"/>
        <v>-3.8874800844352575E-2</v>
      </c>
      <c r="Q57" s="149">
        <v>109.5982078728</v>
      </c>
      <c r="R57" s="153">
        <f t="shared" si="1"/>
        <v>1.0610003746200913E-2</v>
      </c>
      <c r="S57" s="153">
        <f t="shared" si="3"/>
        <v>4.8649704540072225E-2</v>
      </c>
      <c r="T57" s="153">
        <f t="shared" si="5"/>
        <v>0.10077804858782335</v>
      </c>
    </row>
    <row r="58" spans="11:20" x14ac:dyDescent="0.25">
      <c r="K58" s="25">
        <v>37407</v>
      </c>
      <c r="L58" s="26">
        <v>109.023890110324</v>
      </c>
      <c r="M58" s="147">
        <v>99.106913837305598</v>
      </c>
      <c r="N58" s="151">
        <f t="shared" si="0"/>
        <v>-7.0391731944757785E-3</v>
      </c>
      <c r="O58" s="151">
        <f t="shared" si="2"/>
        <v>-4.4302793676014196E-2</v>
      </c>
      <c r="P58" s="151">
        <f t="shared" si="4"/>
        <v>-3.6275657377333181E-2</v>
      </c>
      <c r="Q58" s="149">
        <v>110.436095558378</v>
      </c>
      <c r="R58" s="153">
        <f t="shared" si="1"/>
        <v>7.6450856436489634E-3</v>
      </c>
      <c r="S58" s="153">
        <f t="shared" si="3"/>
        <v>4.1110045800453188E-2</v>
      </c>
      <c r="T58" s="153">
        <f t="shared" si="5"/>
        <v>0.10206768173664016</v>
      </c>
    </row>
    <row r="59" spans="11:20" x14ac:dyDescent="0.25">
      <c r="K59" s="25">
        <v>37437</v>
      </c>
      <c r="L59" s="26">
        <v>109.4944236746</v>
      </c>
      <c r="M59" s="147">
        <v>99.896376769932502</v>
      </c>
      <c r="N59" s="151">
        <f t="shared" si="0"/>
        <v>7.9657705205400386E-3</v>
      </c>
      <c r="O59" s="151">
        <f t="shared" si="2"/>
        <v>-1.7527362788061662E-2</v>
      </c>
      <c r="P59" s="151">
        <f t="shared" si="4"/>
        <v>-3.1361049376439021E-2</v>
      </c>
      <c r="Q59" s="149">
        <v>110.895710425516</v>
      </c>
      <c r="R59" s="153">
        <f t="shared" si="1"/>
        <v>4.1618174276638609E-3</v>
      </c>
      <c r="S59" s="153">
        <f t="shared" si="3"/>
        <v>2.2574333137269864E-2</v>
      </c>
      <c r="T59" s="153">
        <f t="shared" si="5"/>
        <v>9.0057390291477191E-2</v>
      </c>
    </row>
    <row r="60" spans="11:20" x14ac:dyDescent="0.25">
      <c r="K60" s="25">
        <v>37468</v>
      </c>
      <c r="L60" s="26">
        <v>110.50928158809</v>
      </c>
      <c r="M60" s="147">
        <v>101.05289698239901</v>
      </c>
      <c r="N60" s="151">
        <f t="shared" si="0"/>
        <v>1.1577198792004584E-2</v>
      </c>
      <c r="O60" s="151">
        <f t="shared" si="2"/>
        <v>1.2457801919426137E-2</v>
      </c>
      <c r="P60" s="151">
        <f t="shared" si="4"/>
        <v>-4.2285719213165929E-2</v>
      </c>
      <c r="Q60" s="149">
        <v>111.84761267075901</v>
      </c>
      <c r="R60" s="153">
        <f t="shared" si="1"/>
        <v>8.5837607387200254E-3</v>
      </c>
      <c r="S60" s="153">
        <f t="shared" si="3"/>
        <v>2.0524102005113676E-2</v>
      </c>
      <c r="T60" s="153">
        <f t="shared" si="5"/>
        <v>8.1494039224836001E-2</v>
      </c>
    </row>
    <row r="61" spans="11:20" x14ac:dyDescent="0.25">
      <c r="K61" s="25">
        <v>37499</v>
      </c>
      <c r="L61" s="26">
        <v>111.769568022348</v>
      </c>
      <c r="M61" s="147">
        <v>104.19263626067701</v>
      </c>
      <c r="N61" s="151">
        <f t="shared" si="0"/>
        <v>3.1070255005404501E-2</v>
      </c>
      <c r="O61" s="151">
        <f t="shared" si="2"/>
        <v>5.1315516006483319E-2</v>
      </c>
      <c r="P61" s="151">
        <f t="shared" si="4"/>
        <v>-3.3465179324513539E-2</v>
      </c>
      <c r="Q61" s="149">
        <v>112.82855157219601</v>
      </c>
      <c r="R61" s="153">
        <f t="shared" si="1"/>
        <v>8.7703159505474471E-3</v>
      </c>
      <c r="S61" s="153">
        <f t="shared" si="3"/>
        <v>2.1663714220621966E-2</v>
      </c>
      <c r="T61" s="153">
        <f t="shared" si="5"/>
        <v>7.1599363906499125E-2</v>
      </c>
    </row>
    <row r="62" spans="11:20" x14ac:dyDescent="0.25">
      <c r="K62" s="25">
        <v>37529</v>
      </c>
      <c r="L62" s="26">
        <v>113.252797261154</v>
      </c>
      <c r="M62" s="147">
        <v>106.840462837546</v>
      </c>
      <c r="N62" s="151">
        <f t="shared" si="0"/>
        <v>2.5412799521114637E-2</v>
      </c>
      <c r="O62" s="151">
        <f t="shared" si="2"/>
        <v>6.9512892180325636E-2</v>
      </c>
      <c r="P62" s="151">
        <f t="shared" si="4"/>
        <v>-5.2194441259546531E-3</v>
      </c>
      <c r="Q62" s="149">
        <v>114.092881006013</v>
      </c>
      <c r="R62" s="153">
        <f t="shared" si="1"/>
        <v>1.1205757906127101E-2</v>
      </c>
      <c r="S62" s="153">
        <f t="shared" si="3"/>
        <v>2.8830426066339232E-2</v>
      </c>
      <c r="T62" s="153">
        <f t="shared" si="5"/>
        <v>7.1837419922873291E-2</v>
      </c>
    </row>
    <row r="63" spans="11:20" x14ac:dyDescent="0.25">
      <c r="K63" s="25">
        <v>37560</v>
      </c>
      <c r="L63" s="26">
        <v>114.93158469056399</v>
      </c>
      <c r="M63" s="147">
        <v>109.62492684563099</v>
      </c>
      <c r="N63" s="151">
        <f t="shared" si="0"/>
        <v>2.6061886425172487E-2</v>
      </c>
      <c r="O63" s="151">
        <f t="shared" si="2"/>
        <v>8.4827156065847786E-2</v>
      </c>
      <c r="P63" s="151">
        <f t="shared" si="4"/>
        <v>5.812969175167737E-2</v>
      </c>
      <c r="Q63" s="149">
        <v>115.695970024155</v>
      </c>
      <c r="R63" s="153">
        <f t="shared" si="1"/>
        <v>1.405073659291256E-2</v>
      </c>
      <c r="S63" s="153">
        <f t="shared" si="3"/>
        <v>3.440714791762467E-2</v>
      </c>
      <c r="T63" s="153">
        <f t="shared" si="5"/>
        <v>8.7879100567909374E-2</v>
      </c>
    </row>
    <row r="64" spans="11:20" x14ac:dyDescent="0.25">
      <c r="K64" s="25">
        <v>37590</v>
      </c>
      <c r="L64" s="26">
        <v>116.66615837591701</v>
      </c>
      <c r="M64" s="147">
        <v>109.727039061749</v>
      </c>
      <c r="N64" s="151">
        <f t="shared" si="0"/>
        <v>9.3146895561257992E-4</v>
      </c>
      <c r="O64" s="151">
        <f t="shared" si="2"/>
        <v>5.3117024385731071E-2</v>
      </c>
      <c r="P64" s="151">
        <f t="shared" si="4"/>
        <v>7.3195248328472795E-2</v>
      </c>
      <c r="Q64" s="149">
        <v>117.765624779986</v>
      </c>
      <c r="R64" s="153">
        <f t="shared" si="1"/>
        <v>1.7888736793501891E-2</v>
      </c>
      <c r="S64" s="153">
        <f t="shared" si="3"/>
        <v>4.3757303794074609E-2</v>
      </c>
      <c r="T64" s="153">
        <f t="shared" si="5"/>
        <v>0.1170375578592513</v>
      </c>
    </row>
    <row r="65" spans="11:20" x14ac:dyDescent="0.25">
      <c r="K65" s="25">
        <v>37621</v>
      </c>
      <c r="L65" s="26">
        <v>117.654595426893</v>
      </c>
      <c r="M65" s="147">
        <v>108.955529835579</v>
      </c>
      <c r="N65" s="151">
        <f t="shared" si="0"/>
        <v>-7.0311678212315876E-3</v>
      </c>
      <c r="O65" s="151">
        <f t="shared" si="2"/>
        <v>1.9796497898450838E-2</v>
      </c>
      <c r="P65" s="151">
        <f t="shared" si="4"/>
        <v>6.5359345220364462E-2</v>
      </c>
      <c r="Q65" s="149">
        <v>119.205846689346</v>
      </c>
      <c r="R65" s="153">
        <f t="shared" si="1"/>
        <v>1.2229561147836465E-2</v>
      </c>
      <c r="S65" s="153">
        <f t="shared" si="3"/>
        <v>4.4814064105047402E-2</v>
      </c>
      <c r="T65" s="153">
        <f t="shared" si="5"/>
        <v>0.14541487325633384</v>
      </c>
    </row>
    <row r="66" spans="11:20" x14ac:dyDescent="0.25">
      <c r="K66" s="25">
        <v>37652</v>
      </c>
      <c r="L66" s="26">
        <v>117.530394053207</v>
      </c>
      <c r="M66" s="147">
        <v>107.33006940342</v>
      </c>
      <c r="N66" s="151">
        <f t="shared" si="0"/>
        <v>-1.4918567553312112E-2</v>
      </c>
      <c r="O66" s="151">
        <f t="shared" si="2"/>
        <v>-2.0933719257505312E-2</v>
      </c>
      <c r="P66" s="151">
        <f t="shared" si="4"/>
        <v>2.7987603899885638E-2</v>
      </c>
      <c r="Q66" s="149">
        <v>119.36807113491</v>
      </c>
      <c r="R66" s="153">
        <f t="shared" si="1"/>
        <v>1.360876585078552E-3</v>
      </c>
      <c r="S66" s="153">
        <f t="shared" si="3"/>
        <v>3.173923093421771E-2</v>
      </c>
      <c r="T66" s="153">
        <f t="shared" si="5"/>
        <v>0.14212900882850654</v>
      </c>
    </row>
    <row r="67" spans="11:20" x14ac:dyDescent="0.25">
      <c r="K67" s="25">
        <v>37680</v>
      </c>
      <c r="L67" s="26">
        <v>117.429257293169</v>
      </c>
      <c r="M67" s="147">
        <v>107.92452582589</v>
      </c>
      <c r="N67" s="151">
        <f t="shared" si="0"/>
        <v>5.5385822982711996E-3</v>
      </c>
      <c r="O67" s="151">
        <f t="shared" si="2"/>
        <v>-1.6427247570625081E-2</v>
      </c>
      <c r="P67" s="151">
        <f t="shared" si="4"/>
        <v>4.0726260480315801E-2</v>
      </c>
      <c r="Q67" s="149">
        <v>119.119643389562</v>
      </c>
      <c r="R67" s="153">
        <f t="shared" si="1"/>
        <v>-2.0811909163482856E-3</v>
      </c>
      <c r="S67" s="153">
        <f t="shared" si="3"/>
        <v>1.1497570807318613E-2</v>
      </c>
      <c r="T67" s="153">
        <f t="shared" si="5"/>
        <v>0.12297212933866963</v>
      </c>
    </row>
    <row r="68" spans="11:20" x14ac:dyDescent="0.25">
      <c r="K68" s="25">
        <v>37711</v>
      </c>
      <c r="L68" s="26">
        <v>118.34742863368599</v>
      </c>
      <c r="M68" s="147">
        <v>110.42021052244</v>
      </c>
      <c r="N68" s="151">
        <f t="shared" si="0"/>
        <v>2.3124351739809201E-2</v>
      </c>
      <c r="O68" s="151">
        <f t="shared" si="2"/>
        <v>1.344292197992436E-2</v>
      </c>
      <c r="P68" s="151">
        <f t="shared" si="4"/>
        <v>8.5973675334855226E-2</v>
      </c>
      <c r="Q68" s="149">
        <v>119.607792505706</v>
      </c>
      <c r="R68" s="153">
        <f t="shared" si="1"/>
        <v>4.0979732834456328E-3</v>
      </c>
      <c r="S68" s="153">
        <f t="shared" si="3"/>
        <v>3.371863272843223E-3</v>
      </c>
      <c r="T68" s="153">
        <f t="shared" si="5"/>
        <v>0.10290883380644655</v>
      </c>
    </row>
    <row r="69" spans="11:20" x14ac:dyDescent="0.25">
      <c r="K69" s="25">
        <v>37741</v>
      </c>
      <c r="L69" s="26">
        <v>120.114862396631</v>
      </c>
      <c r="M69" s="147">
        <v>113.01701352219099</v>
      </c>
      <c r="N69" s="151">
        <f t="shared" si="0"/>
        <v>2.3517461046891119E-2</v>
      </c>
      <c r="O69" s="151">
        <f t="shared" si="2"/>
        <v>5.2985562670192277E-2</v>
      </c>
      <c r="P69" s="151">
        <f t="shared" si="4"/>
        <v>0.13232733060691615</v>
      </c>
      <c r="Q69" s="149">
        <v>121.116341809929</v>
      </c>
      <c r="R69" s="153">
        <f t="shared" si="1"/>
        <v>1.2612466734983174E-2</v>
      </c>
      <c r="S69" s="153">
        <f t="shared" si="3"/>
        <v>1.4646049470323552E-2</v>
      </c>
      <c r="T69" s="153">
        <f t="shared" si="5"/>
        <v>0.10509418138020088</v>
      </c>
    </row>
    <row r="70" spans="11:20" x14ac:dyDescent="0.25">
      <c r="K70" s="25">
        <v>37772</v>
      </c>
      <c r="L70" s="26">
        <v>121.760194655471</v>
      </c>
      <c r="M70" s="147">
        <v>114.209546316749</v>
      </c>
      <c r="N70" s="151">
        <f t="shared" si="0"/>
        <v>1.055179886100821E-2</v>
      </c>
      <c r="O70" s="151">
        <f t="shared" si="2"/>
        <v>5.8235331059024897E-2</v>
      </c>
      <c r="P70" s="151">
        <f t="shared" si="4"/>
        <v>0.1523872744563104</v>
      </c>
      <c r="Q70" s="149">
        <v>122.816354282342</v>
      </c>
      <c r="R70" s="153">
        <f t="shared" si="1"/>
        <v>1.4036194018152148E-2</v>
      </c>
      <c r="S70" s="153">
        <f t="shared" si="3"/>
        <v>3.1033596034958588E-2</v>
      </c>
      <c r="T70" s="153">
        <f t="shared" si="5"/>
        <v>0.11210337219337529</v>
      </c>
    </row>
    <row r="71" spans="11:20" x14ac:dyDescent="0.25">
      <c r="K71" s="25">
        <v>37802</v>
      </c>
      <c r="L71" s="26">
        <v>122.64719830030501</v>
      </c>
      <c r="M71" s="147">
        <v>113.663067076088</v>
      </c>
      <c r="N71" s="151">
        <f t="shared" si="0"/>
        <v>-4.7848823350141734E-3</v>
      </c>
      <c r="O71" s="151">
        <f t="shared" si="2"/>
        <v>2.9368324315854899E-2</v>
      </c>
      <c r="P71" s="151">
        <f t="shared" si="4"/>
        <v>0.13780970593018638</v>
      </c>
      <c r="Q71" s="149">
        <v>124.03937537647801</v>
      </c>
      <c r="R71" s="153">
        <f t="shared" si="1"/>
        <v>9.9581289583339228E-3</v>
      </c>
      <c r="S71" s="153">
        <f t="shared" si="3"/>
        <v>3.7050954439783679E-2</v>
      </c>
      <c r="T71" s="153">
        <f t="shared" si="5"/>
        <v>0.11852275349992047</v>
      </c>
    </row>
    <row r="72" spans="11:20" x14ac:dyDescent="0.25">
      <c r="K72" s="25">
        <v>37833</v>
      </c>
      <c r="L72" s="26">
        <v>123.51842007257299</v>
      </c>
      <c r="M72" s="147">
        <v>112.943489997859</v>
      </c>
      <c r="N72" s="151">
        <f t="shared" ref="N72:N135" si="6">M72/M71-1</f>
        <v>-6.3307906142221482E-3</v>
      </c>
      <c r="O72" s="151">
        <f t="shared" si="2"/>
        <v>-6.5055270919500696E-4</v>
      </c>
      <c r="P72" s="151">
        <f t="shared" si="4"/>
        <v>0.11766701767620824</v>
      </c>
      <c r="Q72" s="149">
        <v>125.34101505990699</v>
      </c>
      <c r="R72" s="153">
        <f t="shared" ref="R72:R135" si="7">Q72/Q71-1</f>
        <v>1.0493761996771767E-2</v>
      </c>
      <c r="S72" s="153">
        <f t="shared" si="3"/>
        <v>3.4881116675467894E-2</v>
      </c>
      <c r="T72" s="153">
        <f t="shared" si="5"/>
        <v>0.12064095126346541</v>
      </c>
    </row>
    <row r="73" spans="11:20" x14ac:dyDescent="0.25">
      <c r="K73" s="25">
        <v>37864</v>
      </c>
      <c r="L73" s="26">
        <v>124.723721035037</v>
      </c>
      <c r="M73" s="147">
        <v>112.79988045150201</v>
      </c>
      <c r="N73" s="151">
        <f t="shared" si="6"/>
        <v>-1.2715168121661957E-3</v>
      </c>
      <c r="O73" s="151">
        <f t="shared" si="2"/>
        <v>-1.234280242509167E-2</v>
      </c>
      <c r="P73" s="151">
        <f t="shared" si="4"/>
        <v>8.2608949151557587E-2</v>
      </c>
      <c r="Q73" s="149">
        <v>126.90206674106599</v>
      </c>
      <c r="R73" s="153">
        <f t="shared" si="7"/>
        <v>1.2454436246689848E-2</v>
      </c>
      <c r="S73" s="153">
        <f t="shared" si="3"/>
        <v>3.326684367565047E-2</v>
      </c>
      <c r="T73" s="153">
        <f t="shared" si="5"/>
        <v>0.12473363322283482</v>
      </c>
    </row>
    <row r="74" spans="11:20" x14ac:dyDescent="0.25">
      <c r="K74" s="25">
        <v>37894</v>
      </c>
      <c r="L74" s="26">
        <v>126.306635694449</v>
      </c>
      <c r="M74" s="147">
        <v>113.85149249327</v>
      </c>
      <c r="N74" s="151">
        <f t="shared" si="6"/>
        <v>9.3228116692918306E-3</v>
      </c>
      <c r="O74" s="151">
        <f t="shared" ref="O74:O137" si="8">M74/M71-1</f>
        <v>1.6577541151152619E-3</v>
      </c>
      <c r="P74" s="151">
        <f t="shared" si="4"/>
        <v>6.5621483373621059E-2</v>
      </c>
      <c r="Q74" s="149">
        <v>128.629801760444</v>
      </c>
      <c r="R74" s="153">
        <f t="shared" si="7"/>
        <v>1.3614711436523041E-2</v>
      </c>
      <c r="S74" s="153">
        <f t="shared" ref="S74:S137" si="9">Q74/Q71-1</f>
        <v>3.7007816026429996E-2</v>
      </c>
      <c r="T74" s="153">
        <f t="shared" si="5"/>
        <v>0.12741303950125382</v>
      </c>
    </row>
    <row r="75" spans="11:20" x14ac:dyDescent="0.25">
      <c r="K75" s="25">
        <v>37925</v>
      </c>
      <c r="L75" s="26">
        <v>127.41556039867901</v>
      </c>
      <c r="M75" s="147">
        <v>115.207556115427</v>
      </c>
      <c r="N75" s="151">
        <f t="shared" si="6"/>
        <v>1.1910811114199005E-2</v>
      </c>
      <c r="O75" s="151">
        <f t="shared" si="8"/>
        <v>2.004600811973245E-2</v>
      </c>
      <c r="P75" s="151">
        <f t="shared" si="4"/>
        <v>5.0924816375542248E-2</v>
      </c>
      <c r="Q75" s="149">
        <v>129.67873805091099</v>
      </c>
      <c r="R75" s="153">
        <f t="shared" si="7"/>
        <v>8.1546910289149732E-3</v>
      </c>
      <c r="S75" s="153">
        <f t="shared" si="9"/>
        <v>3.4607370850880503E-2</v>
      </c>
      <c r="T75" s="153">
        <f t="shared" si="5"/>
        <v>0.12085786586893787</v>
      </c>
    </row>
    <row r="76" spans="11:20" x14ac:dyDescent="0.25">
      <c r="K76" s="25">
        <v>37955</v>
      </c>
      <c r="L76" s="26">
        <v>127.930904701112</v>
      </c>
      <c r="M76" s="147">
        <v>116.07559814374601</v>
      </c>
      <c r="N76" s="151">
        <f t="shared" si="6"/>
        <v>7.5345928477930091E-3</v>
      </c>
      <c r="O76" s="151">
        <f t="shared" si="8"/>
        <v>2.9040081240621518E-2</v>
      </c>
      <c r="P76" s="151">
        <f t="shared" si="4"/>
        <v>5.7857745331343136E-2</v>
      </c>
      <c r="Q76" s="149">
        <v>130.196252063515</v>
      </c>
      <c r="R76" s="153">
        <f t="shared" si="7"/>
        <v>3.9907391171623008E-3</v>
      </c>
      <c r="S76" s="153">
        <f t="shared" si="9"/>
        <v>2.5958484420671724E-2</v>
      </c>
      <c r="T76" s="153">
        <f t="shared" si="5"/>
        <v>0.10555395351361962</v>
      </c>
    </row>
    <row r="77" spans="11:20" x14ac:dyDescent="0.25">
      <c r="K77" s="25">
        <v>37986</v>
      </c>
      <c r="L77" s="26">
        <v>128.48359832329001</v>
      </c>
      <c r="M77" s="147">
        <v>116.24603815056</v>
      </c>
      <c r="N77" s="151">
        <f t="shared" si="6"/>
        <v>1.4683534656692032E-3</v>
      </c>
      <c r="O77" s="151">
        <f t="shared" si="8"/>
        <v>2.103218504080262E-2</v>
      </c>
      <c r="P77" s="151">
        <f t="shared" si="4"/>
        <v>6.6912696638553815E-2</v>
      </c>
      <c r="Q77" s="149">
        <v>130.89561995070801</v>
      </c>
      <c r="R77" s="153">
        <f t="shared" si="7"/>
        <v>5.3716437770561232E-3</v>
      </c>
      <c r="S77" s="153">
        <f t="shared" si="9"/>
        <v>1.7615032902591254E-2</v>
      </c>
      <c r="T77" s="153">
        <f t="shared" si="5"/>
        <v>9.8063757659688555E-2</v>
      </c>
    </row>
    <row r="78" spans="11:20" x14ac:dyDescent="0.25">
      <c r="K78" s="25">
        <v>38017</v>
      </c>
      <c r="L78" s="26">
        <v>129.50181348739801</v>
      </c>
      <c r="M78" s="147">
        <v>116.56930746362001</v>
      </c>
      <c r="N78" s="151">
        <f t="shared" si="6"/>
        <v>2.7809060696013521E-3</v>
      </c>
      <c r="O78" s="151">
        <f t="shared" si="8"/>
        <v>1.1819982943034324E-2</v>
      </c>
      <c r="P78" s="151">
        <f t="shared" si="4"/>
        <v>8.6082475410246939E-2</v>
      </c>
      <c r="Q78" s="149">
        <v>132.040474975352</v>
      </c>
      <c r="R78" s="153">
        <f t="shared" si="7"/>
        <v>8.7463203510942389E-3</v>
      </c>
      <c r="S78" s="153">
        <f t="shared" si="9"/>
        <v>1.821221396767303E-2</v>
      </c>
      <c r="T78" s="153">
        <f t="shared" si="5"/>
        <v>0.10616242450730096</v>
      </c>
    </row>
    <row r="79" spans="11:20" x14ac:dyDescent="0.25">
      <c r="K79" s="25">
        <v>38046</v>
      </c>
      <c r="L79" s="26">
        <v>131.964099198811</v>
      </c>
      <c r="M79" s="147">
        <v>118.99357564256</v>
      </c>
      <c r="N79" s="151">
        <f t="shared" si="6"/>
        <v>2.0796796615580648E-2</v>
      </c>
      <c r="O79" s="151">
        <f t="shared" si="8"/>
        <v>2.5138595410901354E-2</v>
      </c>
      <c r="P79" s="151">
        <f t="shared" si="4"/>
        <v>0.10256287652842899</v>
      </c>
      <c r="Q79" s="149">
        <v>134.42793964591399</v>
      </c>
      <c r="R79" s="153">
        <f t="shared" si="7"/>
        <v>1.8081309318280336E-2</v>
      </c>
      <c r="S79" s="153">
        <f t="shared" si="9"/>
        <v>3.2502376338257477E-2</v>
      </c>
      <c r="T79" s="153">
        <f t="shared" si="5"/>
        <v>0.12851193825596519</v>
      </c>
    </row>
    <row r="80" spans="11:20" x14ac:dyDescent="0.25">
      <c r="K80" s="25">
        <v>38077</v>
      </c>
      <c r="L80" s="26">
        <v>134.50274323239799</v>
      </c>
      <c r="M80" s="147">
        <v>121.89296246235</v>
      </c>
      <c r="N80" s="151">
        <f t="shared" si="6"/>
        <v>2.4365910547131886E-2</v>
      </c>
      <c r="O80" s="151">
        <f t="shared" si="8"/>
        <v>4.8577348541342991E-2</v>
      </c>
      <c r="P80" s="151">
        <f t="shared" si="4"/>
        <v>0.10390083378421444</v>
      </c>
      <c r="Q80" s="149">
        <v>136.833597341884</v>
      </c>
      <c r="R80" s="153">
        <f t="shared" si="7"/>
        <v>1.7895518612474071E-2</v>
      </c>
      <c r="S80" s="153">
        <f t="shared" si="9"/>
        <v>4.536421763701548E-2</v>
      </c>
      <c r="T80" s="153">
        <f t="shared" si="5"/>
        <v>0.14401908500532046</v>
      </c>
    </row>
    <row r="81" spans="11:20" x14ac:dyDescent="0.25">
      <c r="K81" s="25">
        <v>38107</v>
      </c>
      <c r="L81" s="26">
        <v>137.15842037196501</v>
      </c>
      <c r="M81" s="147">
        <v>124.114819849488</v>
      </c>
      <c r="N81" s="151">
        <f t="shared" si="6"/>
        <v>1.8227938202948213E-2</v>
      </c>
      <c r="O81" s="151">
        <f t="shared" si="8"/>
        <v>6.4729837982634209E-2</v>
      </c>
      <c r="P81" s="151">
        <f t="shared" si="4"/>
        <v>9.8195890879013037E-2</v>
      </c>
      <c r="Q81" s="149">
        <v>139.537471692759</v>
      </c>
      <c r="R81" s="153">
        <f t="shared" si="7"/>
        <v>1.9760310357983757E-2</v>
      </c>
      <c r="S81" s="153">
        <f t="shared" si="9"/>
        <v>5.6778019912503863E-2</v>
      </c>
      <c r="T81" s="153">
        <f t="shared" si="5"/>
        <v>0.1520945035785406</v>
      </c>
    </row>
    <row r="82" spans="11:20" x14ac:dyDescent="0.25">
      <c r="K82" s="25">
        <v>38138</v>
      </c>
      <c r="L82" s="26">
        <v>138.77453946811099</v>
      </c>
      <c r="M82" s="147">
        <v>124.63584876977301</v>
      </c>
      <c r="N82" s="151">
        <f t="shared" si="6"/>
        <v>4.1979589618454938E-3</v>
      </c>
      <c r="O82" s="151">
        <f t="shared" si="8"/>
        <v>4.741661973551925E-2</v>
      </c>
      <c r="P82" s="151">
        <f t="shared" si="4"/>
        <v>9.1290989144704904E-2</v>
      </c>
      <c r="Q82" s="149">
        <v>141.44683152588701</v>
      </c>
      <c r="R82" s="153">
        <f t="shared" si="7"/>
        <v>1.3683491681232063E-2</v>
      </c>
      <c r="S82" s="153">
        <f t="shared" si="9"/>
        <v>5.2213043645992885E-2</v>
      </c>
      <c r="T82" s="153">
        <f t="shared" si="5"/>
        <v>0.15169378176391302</v>
      </c>
    </row>
    <row r="83" spans="11:20" x14ac:dyDescent="0.25">
      <c r="K83" s="25">
        <v>38168</v>
      </c>
      <c r="L83" s="26">
        <v>140.88046696772301</v>
      </c>
      <c r="M83" s="147">
        <v>125.184733260196</v>
      </c>
      <c r="N83" s="151">
        <f t="shared" si="6"/>
        <v>4.4039054240074815E-3</v>
      </c>
      <c r="O83" s="151">
        <f t="shared" si="8"/>
        <v>2.7005421242942917E-2</v>
      </c>
      <c r="P83" s="151">
        <f t="shared" ref="P83:P146" si="10">M83/M71-1</f>
        <v>0.10136684219857628</v>
      </c>
      <c r="Q83" s="149">
        <v>143.89909420972299</v>
      </c>
      <c r="R83" s="153">
        <f t="shared" si="7"/>
        <v>1.7336992687511543E-2</v>
      </c>
      <c r="S83" s="153">
        <f t="shared" si="9"/>
        <v>5.1635687470713565E-2</v>
      </c>
      <c r="T83" s="153">
        <f t="shared" ref="T83:T146" si="11">Q83/Q71-1</f>
        <v>0.16010818155902329</v>
      </c>
    </row>
    <row r="84" spans="11:20" x14ac:dyDescent="0.25">
      <c r="K84" s="25">
        <v>38199</v>
      </c>
      <c r="L84" s="26">
        <v>142.74599916737699</v>
      </c>
      <c r="M84" s="147">
        <v>125.60880349533601</v>
      </c>
      <c r="N84" s="151">
        <f t="shared" si="6"/>
        <v>3.3875555277063096E-3</v>
      </c>
      <c r="O84" s="151">
        <f t="shared" si="8"/>
        <v>1.2037109248192346E-2</v>
      </c>
      <c r="P84" s="151">
        <f t="shared" si="10"/>
        <v>0.11213849950729426</v>
      </c>
      <c r="Q84" s="149">
        <v>146.06970029495901</v>
      </c>
      <c r="R84" s="153">
        <f t="shared" si="7"/>
        <v>1.508422340777571E-2</v>
      </c>
      <c r="S84" s="153">
        <f t="shared" si="9"/>
        <v>4.6813436727469293E-2</v>
      </c>
      <c r="T84" s="153">
        <f t="shared" si="11"/>
        <v>0.16537830992628155</v>
      </c>
    </row>
    <row r="85" spans="11:20" x14ac:dyDescent="0.25">
      <c r="K85" s="25">
        <v>38230</v>
      </c>
      <c r="L85" s="26">
        <v>144.997033201862</v>
      </c>
      <c r="M85" s="147">
        <v>127.485155986884</v>
      </c>
      <c r="N85" s="151">
        <f t="shared" si="6"/>
        <v>1.4938065162109826E-2</v>
      </c>
      <c r="O85" s="151">
        <f t="shared" si="8"/>
        <v>2.2861056792530254E-2</v>
      </c>
      <c r="P85" s="151">
        <f t="shared" si="10"/>
        <v>0.13018875087989024</v>
      </c>
      <c r="Q85" s="149">
        <v>148.41940118675299</v>
      </c>
      <c r="R85" s="153">
        <f t="shared" si="7"/>
        <v>1.6086162202354259E-2</v>
      </c>
      <c r="S85" s="153">
        <f t="shared" si="9"/>
        <v>4.9294633083314388E-2</v>
      </c>
      <c r="T85" s="153">
        <f t="shared" si="11"/>
        <v>0.16955858165487148</v>
      </c>
    </row>
    <row r="86" spans="11:20" x14ac:dyDescent="0.25">
      <c r="K86" s="25">
        <v>38260</v>
      </c>
      <c r="L86" s="26">
        <v>145.80652327181201</v>
      </c>
      <c r="M86" s="147">
        <v>129.211305731621</v>
      </c>
      <c r="N86" s="151">
        <f t="shared" si="6"/>
        <v>1.354000574713643E-2</v>
      </c>
      <c r="O86" s="151">
        <f t="shared" si="8"/>
        <v>3.2165044143647847E-2</v>
      </c>
      <c r="P86" s="151">
        <f t="shared" si="10"/>
        <v>0.13491095199528402</v>
      </c>
      <c r="Q86" s="149">
        <v>149.095585340154</v>
      </c>
      <c r="R86" s="153">
        <f t="shared" si="7"/>
        <v>4.5559013713454277E-3</v>
      </c>
      <c r="S86" s="153">
        <f t="shared" si="9"/>
        <v>3.6112048925460938E-2</v>
      </c>
      <c r="T86" s="153">
        <f t="shared" si="11"/>
        <v>0.15910608039204499</v>
      </c>
    </row>
    <row r="87" spans="11:20" x14ac:dyDescent="0.25">
      <c r="K87" s="25">
        <v>38291</v>
      </c>
      <c r="L87" s="26">
        <v>145.37241656895901</v>
      </c>
      <c r="M87" s="147">
        <v>130.80285479864199</v>
      </c>
      <c r="N87" s="151">
        <f t="shared" si="6"/>
        <v>1.2317413387391341E-2</v>
      </c>
      <c r="O87" s="151">
        <f t="shared" si="8"/>
        <v>4.1351013295010342E-2</v>
      </c>
      <c r="P87" s="151">
        <f t="shared" si="10"/>
        <v>0.13536697773182516</v>
      </c>
      <c r="Q87" s="149">
        <v>148.39117699225</v>
      </c>
      <c r="R87" s="153">
        <f t="shared" si="7"/>
        <v>-4.7245419527139898E-3</v>
      </c>
      <c r="S87" s="153">
        <f t="shared" si="9"/>
        <v>1.589293804672165E-2</v>
      </c>
      <c r="T87" s="153">
        <f t="shared" si="11"/>
        <v>0.14429843490605698</v>
      </c>
    </row>
    <row r="88" spans="11:20" x14ac:dyDescent="0.25">
      <c r="K88" s="25">
        <v>38321</v>
      </c>
      <c r="L88" s="26">
        <v>145.112435356508</v>
      </c>
      <c r="M88" s="147">
        <v>130.19864055389101</v>
      </c>
      <c r="N88" s="151">
        <f t="shared" si="6"/>
        <v>-4.6192741410813198E-3</v>
      </c>
      <c r="O88" s="151">
        <f t="shared" si="8"/>
        <v>2.1284709941337576E-2</v>
      </c>
      <c r="P88" s="151">
        <f t="shared" si="10"/>
        <v>0.12167107157746693</v>
      </c>
      <c r="Q88" s="149">
        <v>148.30094469232699</v>
      </c>
      <c r="R88" s="153">
        <f t="shared" si="7"/>
        <v>-6.0807051842248772E-4</v>
      </c>
      <c r="S88" s="153">
        <f t="shared" si="9"/>
        <v>-7.9812001314405467E-4</v>
      </c>
      <c r="T88" s="153">
        <f t="shared" si="11"/>
        <v>0.13905694166971716</v>
      </c>
    </row>
    <row r="89" spans="11:20" x14ac:dyDescent="0.25">
      <c r="K89" s="25">
        <v>38352</v>
      </c>
      <c r="L89" s="26">
        <v>146.35070532235599</v>
      </c>
      <c r="M89" s="147">
        <v>130.34705261825499</v>
      </c>
      <c r="N89" s="151">
        <f t="shared" si="6"/>
        <v>1.1398895083127858E-3</v>
      </c>
      <c r="O89" s="151">
        <f t="shared" si="8"/>
        <v>8.7898414167641992E-3</v>
      </c>
      <c r="P89" s="151">
        <f t="shared" si="10"/>
        <v>0.12130318324854716</v>
      </c>
      <c r="Q89" s="149">
        <v>149.823999958804</v>
      </c>
      <c r="R89" s="153">
        <f t="shared" si="7"/>
        <v>1.0270030778541717E-2</v>
      </c>
      <c r="S89" s="153">
        <f t="shared" si="9"/>
        <v>4.8855545721768756E-3</v>
      </c>
      <c r="T89" s="153">
        <f t="shared" si="11"/>
        <v>0.14460667221121626</v>
      </c>
    </row>
    <row r="90" spans="11:20" x14ac:dyDescent="0.25">
      <c r="K90" s="25">
        <v>38383</v>
      </c>
      <c r="L90" s="26">
        <v>149.570099964317</v>
      </c>
      <c r="M90" s="147">
        <v>129.71169571649199</v>
      </c>
      <c r="N90" s="151">
        <f t="shared" si="6"/>
        <v>-4.8743480500764713E-3</v>
      </c>
      <c r="O90" s="151">
        <f t="shared" si="8"/>
        <v>-8.342012747579064E-3</v>
      </c>
      <c r="P90" s="151">
        <f t="shared" si="10"/>
        <v>0.11274312714754342</v>
      </c>
      <c r="Q90" s="149">
        <v>153.69699016552701</v>
      </c>
      <c r="R90" s="153">
        <f t="shared" si="7"/>
        <v>2.5850265697004104E-2</v>
      </c>
      <c r="S90" s="153">
        <f t="shared" si="9"/>
        <v>3.5755583861661222E-2</v>
      </c>
      <c r="T90" s="153">
        <f t="shared" si="11"/>
        <v>0.16401421756637613</v>
      </c>
    </row>
    <row r="91" spans="11:20" x14ac:dyDescent="0.25">
      <c r="K91" s="25">
        <v>38411</v>
      </c>
      <c r="L91" s="26">
        <v>153.46171356307599</v>
      </c>
      <c r="M91" s="147">
        <v>132.66656357118401</v>
      </c>
      <c r="N91" s="151">
        <f t="shared" si="6"/>
        <v>2.2780273115466931E-2</v>
      </c>
      <c r="O91" s="151">
        <f t="shared" si="8"/>
        <v>1.8955059797813201E-2</v>
      </c>
      <c r="P91" s="151">
        <f t="shared" si="10"/>
        <v>0.11490526152181313</v>
      </c>
      <c r="Q91" s="149">
        <v>157.69945222216299</v>
      </c>
      <c r="R91" s="153">
        <f t="shared" si="7"/>
        <v>2.6041252026636652E-2</v>
      </c>
      <c r="S91" s="153">
        <f t="shared" si="9"/>
        <v>6.3374562780666333E-2</v>
      </c>
      <c r="T91" s="153">
        <f t="shared" si="11"/>
        <v>0.173115147323887</v>
      </c>
    </row>
    <row r="92" spans="11:20" x14ac:dyDescent="0.25">
      <c r="K92" s="25">
        <v>38442</v>
      </c>
      <c r="L92" s="26">
        <v>156.86068371139299</v>
      </c>
      <c r="M92" s="147">
        <v>134.92408618469901</v>
      </c>
      <c r="N92" s="151">
        <f t="shared" si="6"/>
        <v>1.7016515335483762E-2</v>
      </c>
      <c r="O92" s="151">
        <f t="shared" si="8"/>
        <v>3.511420837300161E-2</v>
      </c>
      <c r="P92" s="151">
        <f t="shared" si="10"/>
        <v>0.10690628449016515</v>
      </c>
      <c r="Q92" s="149">
        <v>161.373591848442</v>
      </c>
      <c r="R92" s="153">
        <f t="shared" si="7"/>
        <v>2.3298366446466767E-2</v>
      </c>
      <c r="S92" s="153">
        <f t="shared" si="9"/>
        <v>7.7087728887319296E-2</v>
      </c>
      <c r="T92" s="153">
        <f t="shared" si="11"/>
        <v>0.17934187935762513</v>
      </c>
    </row>
    <row r="93" spans="11:20" x14ac:dyDescent="0.25">
      <c r="K93" s="25">
        <v>38472</v>
      </c>
      <c r="L93" s="26">
        <v>159.030399056541</v>
      </c>
      <c r="M93" s="147">
        <v>137.87148890821101</v>
      </c>
      <c r="N93" s="151">
        <f t="shared" si="6"/>
        <v>2.184489668862577E-2</v>
      </c>
      <c r="O93" s="151">
        <f t="shared" si="8"/>
        <v>6.2907150713330529E-2</v>
      </c>
      <c r="P93" s="151">
        <f t="shared" si="10"/>
        <v>0.11083824699907296</v>
      </c>
      <c r="Q93" s="149">
        <v>163.52499981191099</v>
      </c>
      <c r="R93" s="153">
        <f t="shared" si="7"/>
        <v>1.3331846548284787E-2</v>
      </c>
      <c r="S93" s="153">
        <f t="shared" si="9"/>
        <v>6.3944060555769511E-2</v>
      </c>
      <c r="T93" s="153">
        <f t="shared" si="11"/>
        <v>0.17190742979756002</v>
      </c>
    </row>
    <row r="94" spans="11:20" x14ac:dyDescent="0.25">
      <c r="K94" s="25">
        <v>38503</v>
      </c>
      <c r="L94" s="26">
        <v>160.75776878364599</v>
      </c>
      <c r="M94" s="147">
        <v>139.549047789535</v>
      </c>
      <c r="N94" s="151">
        <f t="shared" si="6"/>
        <v>1.2167554688851112E-2</v>
      </c>
      <c r="O94" s="151">
        <f t="shared" si="8"/>
        <v>5.1878062060890739E-2</v>
      </c>
      <c r="P94" s="151">
        <f t="shared" si="10"/>
        <v>0.1196541698633562</v>
      </c>
      <c r="Q94" s="149">
        <v>165.49076554351001</v>
      </c>
      <c r="R94" s="153">
        <f t="shared" si="7"/>
        <v>1.2021193908332561E-2</v>
      </c>
      <c r="S94" s="153">
        <f t="shared" si="9"/>
        <v>4.9406089948688114E-2</v>
      </c>
      <c r="T94" s="153">
        <f t="shared" si="11"/>
        <v>0.16998566711070207</v>
      </c>
    </row>
    <row r="95" spans="11:20" x14ac:dyDescent="0.25">
      <c r="K95" s="25">
        <v>38533</v>
      </c>
      <c r="L95" s="26">
        <v>162.190267232498</v>
      </c>
      <c r="M95" s="147">
        <v>140.651499429398</v>
      </c>
      <c r="N95" s="151">
        <f t="shared" si="6"/>
        <v>7.9001014863655517E-3</v>
      </c>
      <c r="O95" s="151">
        <f t="shared" si="8"/>
        <v>4.2449153495534242E-2</v>
      </c>
      <c r="P95" s="151">
        <f t="shared" si="10"/>
        <v>0.12355153672815988</v>
      </c>
      <c r="Q95" s="149">
        <v>167.20218817200401</v>
      </c>
      <c r="R95" s="153">
        <f t="shared" si="7"/>
        <v>1.0341499254495012E-2</v>
      </c>
      <c r="S95" s="153">
        <f t="shared" si="9"/>
        <v>3.6118650250011708E-2</v>
      </c>
      <c r="T95" s="153">
        <f t="shared" si="11"/>
        <v>0.16194051873820947</v>
      </c>
    </row>
    <row r="96" spans="11:20" x14ac:dyDescent="0.25">
      <c r="K96" s="25">
        <v>38564</v>
      </c>
      <c r="L96" s="26">
        <v>163.87785778971099</v>
      </c>
      <c r="M96" s="147">
        <v>143.42772459021899</v>
      </c>
      <c r="N96" s="151">
        <f t="shared" si="6"/>
        <v>1.9738326090256608E-2</v>
      </c>
      <c r="O96" s="151">
        <f t="shared" si="8"/>
        <v>4.0300106468764474E-2</v>
      </c>
      <c r="P96" s="151">
        <f t="shared" si="10"/>
        <v>0.14186044766794237</v>
      </c>
      <c r="Q96" s="149">
        <v>168.76909919852301</v>
      </c>
      <c r="R96" s="153">
        <f t="shared" si="7"/>
        <v>9.3713547869784808E-3</v>
      </c>
      <c r="S96" s="153">
        <f t="shared" si="9"/>
        <v>3.2069098869554225E-2</v>
      </c>
      <c r="T96" s="153">
        <f t="shared" si="11"/>
        <v>0.15540114656035464</v>
      </c>
    </row>
    <row r="97" spans="11:20" x14ac:dyDescent="0.25">
      <c r="K97" s="25">
        <v>38595</v>
      </c>
      <c r="L97" s="26">
        <v>166.12324126842799</v>
      </c>
      <c r="M97" s="147">
        <v>146.915994461206</v>
      </c>
      <c r="N97" s="151">
        <f t="shared" si="6"/>
        <v>2.4320750266053404E-2</v>
      </c>
      <c r="O97" s="151">
        <f t="shared" si="8"/>
        <v>5.2791092367621806E-2</v>
      </c>
      <c r="P97" s="151">
        <f t="shared" si="10"/>
        <v>0.15241647801192704</v>
      </c>
      <c r="Q97" s="149">
        <v>170.72971665348999</v>
      </c>
      <c r="R97" s="153">
        <f t="shared" si="7"/>
        <v>1.1617158972097696E-2</v>
      </c>
      <c r="S97" s="153">
        <f t="shared" si="9"/>
        <v>3.1657060095009237E-2</v>
      </c>
      <c r="T97" s="153">
        <f t="shared" si="11"/>
        <v>0.15031940088927054</v>
      </c>
    </row>
    <row r="98" spans="11:20" x14ac:dyDescent="0.25">
      <c r="K98" s="25">
        <v>38625</v>
      </c>
      <c r="L98" s="26">
        <v>167.910042352966</v>
      </c>
      <c r="M98" s="147">
        <v>151.07926213918799</v>
      </c>
      <c r="N98" s="151">
        <f t="shared" si="6"/>
        <v>2.8337742893482787E-2</v>
      </c>
      <c r="O98" s="151">
        <f t="shared" si="8"/>
        <v>7.413900848617927E-2</v>
      </c>
      <c r="P98" s="151">
        <f t="shared" si="10"/>
        <v>0.16924181892401857</v>
      </c>
      <c r="Q98" s="149">
        <v>171.73441110784501</v>
      </c>
      <c r="R98" s="153">
        <f t="shared" si="7"/>
        <v>5.8847075602785903E-3</v>
      </c>
      <c r="S98" s="153">
        <f t="shared" si="9"/>
        <v>2.7106241762689276E-2</v>
      </c>
      <c r="T98" s="153">
        <f t="shared" si="11"/>
        <v>0.15184102008145772</v>
      </c>
    </row>
    <row r="99" spans="11:20" x14ac:dyDescent="0.25">
      <c r="K99" s="25">
        <v>38656</v>
      </c>
      <c r="L99" s="26">
        <v>169.06670219698199</v>
      </c>
      <c r="M99" s="147">
        <v>151.989218191817</v>
      </c>
      <c r="N99" s="151">
        <f t="shared" si="6"/>
        <v>6.0230374423637656E-3</v>
      </c>
      <c r="O99" s="151">
        <f t="shared" si="8"/>
        <v>5.9692040894176346E-2</v>
      </c>
      <c r="P99" s="151">
        <f t="shared" si="10"/>
        <v>0.16197172015694394</v>
      </c>
      <c r="Q99" s="149">
        <v>172.867133954569</v>
      </c>
      <c r="R99" s="153">
        <f t="shared" si="7"/>
        <v>6.5957826356226601E-3</v>
      </c>
      <c r="S99" s="153">
        <f t="shared" si="9"/>
        <v>2.4281902169931424E-2</v>
      </c>
      <c r="T99" s="153">
        <f t="shared" si="11"/>
        <v>0.16494213105134481</v>
      </c>
    </row>
    <row r="100" spans="11:20" x14ac:dyDescent="0.25">
      <c r="K100" s="25">
        <v>38686</v>
      </c>
      <c r="L100" s="26">
        <v>169.04954113897799</v>
      </c>
      <c r="M100" s="147">
        <v>151.44788970121601</v>
      </c>
      <c r="N100" s="151">
        <f t="shared" si="6"/>
        <v>-3.5616242852030133E-3</v>
      </c>
      <c r="O100" s="151">
        <f t="shared" si="8"/>
        <v>3.0846847251928544E-2</v>
      </c>
      <c r="P100" s="151">
        <f t="shared" si="10"/>
        <v>0.16320638262370823</v>
      </c>
      <c r="Q100" s="149">
        <v>172.93434870912799</v>
      </c>
      <c r="R100" s="153">
        <f t="shared" si="7"/>
        <v>3.8882321365174555E-4</v>
      </c>
      <c r="S100" s="153">
        <f t="shared" si="9"/>
        <v>1.2912995457682985E-2</v>
      </c>
      <c r="T100" s="153">
        <f t="shared" si="11"/>
        <v>0.16610416115626747</v>
      </c>
    </row>
    <row r="101" spans="11:20" x14ac:dyDescent="0.25">
      <c r="K101" s="25">
        <v>38717</v>
      </c>
      <c r="L101" s="26">
        <v>170.49150692486899</v>
      </c>
      <c r="M101" s="147">
        <v>151.03449972484</v>
      </c>
      <c r="N101" s="151">
        <f t="shared" si="6"/>
        <v>-2.7295855834740257E-3</v>
      </c>
      <c r="O101" s="151">
        <f t="shared" si="8"/>
        <v>-2.9628430609318634E-4</v>
      </c>
      <c r="P101" s="151">
        <f t="shared" si="10"/>
        <v>0.15871050929837249</v>
      </c>
      <c r="Q101" s="149">
        <v>174.915223227594</v>
      </c>
      <c r="R101" s="153">
        <f t="shared" si="7"/>
        <v>1.1454488557376186E-2</v>
      </c>
      <c r="S101" s="153">
        <f t="shared" si="9"/>
        <v>1.8521693463935618E-2</v>
      </c>
      <c r="T101" s="153">
        <f t="shared" si="11"/>
        <v>0.16747132152184663</v>
      </c>
    </row>
    <row r="102" spans="11:20" x14ac:dyDescent="0.25">
      <c r="K102" s="25">
        <v>38748</v>
      </c>
      <c r="L102" s="26">
        <v>172.157630778569</v>
      </c>
      <c r="M102" s="147">
        <v>151.61241608045299</v>
      </c>
      <c r="N102" s="151">
        <f t="shared" si="6"/>
        <v>3.8263863995700031E-3</v>
      </c>
      <c r="O102" s="151">
        <f t="shared" si="8"/>
        <v>-2.4791371114789573E-3</v>
      </c>
      <c r="P102" s="151">
        <f t="shared" si="10"/>
        <v>0.16884152383474293</v>
      </c>
      <c r="Q102" s="149">
        <v>176.72287482858101</v>
      </c>
      <c r="R102" s="153">
        <f t="shared" si="7"/>
        <v>1.0334444124597164E-2</v>
      </c>
      <c r="S102" s="153">
        <f t="shared" si="9"/>
        <v>2.2304649737672655E-2</v>
      </c>
      <c r="T102" s="153">
        <f t="shared" si="11"/>
        <v>0.14981350407874494</v>
      </c>
    </row>
    <row r="103" spans="11:20" x14ac:dyDescent="0.25">
      <c r="K103" s="25">
        <v>38776</v>
      </c>
      <c r="L103" s="26">
        <v>174.90503196000401</v>
      </c>
      <c r="M103" s="147">
        <v>153.45551856113701</v>
      </c>
      <c r="N103" s="151">
        <f t="shared" si="6"/>
        <v>1.2156672443673688E-2</v>
      </c>
      <c r="O103" s="151">
        <f t="shared" si="8"/>
        <v>1.3256235289126561E-2</v>
      </c>
      <c r="P103" s="151">
        <f t="shared" si="10"/>
        <v>0.1567007875258517</v>
      </c>
      <c r="Q103" s="149">
        <v>179.48010347116099</v>
      </c>
      <c r="R103" s="153">
        <f t="shared" si="7"/>
        <v>1.5601990660543796E-2</v>
      </c>
      <c r="S103" s="153">
        <f t="shared" si="9"/>
        <v>3.7851096736385426E-2</v>
      </c>
      <c r="T103" s="153">
        <f t="shared" si="11"/>
        <v>0.13811494549970904</v>
      </c>
    </row>
    <row r="104" spans="11:20" x14ac:dyDescent="0.25">
      <c r="K104" s="25">
        <v>38807</v>
      </c>
      <c r="L104" s="26">
        <v>175.63215393871999</v>
      </c>
      <c r="M104" s="147">
        <v>153.851412895696</v>
      </c>
      <c r="N104" s="151">
        <f t="shared" si="6"/>
        <v>2.5798637824892001E-3</v>
      </c>
      <c r="O104" s="151">
        <f t="shared" si="8"/>
        <v>1.8650792871747424E-2</v>
      </c>
      <c r="P104" s="151">
        <f t="shared" si="10"/>
        <v>0.14028130370352976</v>
      </c>
      <c r="Q104" s="149">
        <v>180.09647261102501</v>
      </c>
      <c r="R104" s="153">
        <f t="shared" si="7"/>
        <v>3.4341920243157187E-3</v>
      </c>
      <c r="S104" s="153">
        <f t="shared" si="9"/>
        <v>2.962148912956164E-2</v>
      </c>
      <c r="T104" s="153">
        <f t="shared" si="11"/>
        <v>0.11602196213223692</v>
      </c>
    </row>
    <row r="105" spans="11:20" x14ac:dyDescent="0.25">
      <c r="K105" s="25">
        <v>38837</v>
      </c>
      <c r="L105" s="26">
        <v>176.814350699812</v>
      </c>
      <c r="M105" s="147">
        <v>154.78035843185401</v>
      </c>
      <c r="N105" s="151">
        <f t="shared" si="6"/>
        <v>6.0379395851748452E-3</v>
      </c>
      <c r="O105" s="151">
        <f t="shared" si="8"/>
        <v>2.08950060509554E-2</v>
      </c>
      <c r="P105" s="151">
        <f t="shared" si="10"/>
        <v>0.1226422493696302</v>
      </c>
      <c r="Q105" s="149">
        <v>181.274315694444</v>
      </c>
      <c r="R105" s="153">
        <f t="shared" si="7"/>
        <v>6.540067477961653E-3</v>
      </c>
      <c r="S105" s="153">
        <f t="shared" si="9"/>
        <v>2.5754678732325065E-2</v>
      </c>
      <c r="T105" s="153">
        <f t="shared" si="11"/>
        <v>0.10854191042928329</v>
      </c>
    </row>
    <row r="106" spans="11:20" x14ac:dyDescent="0.25">
      <c r="K106" s="25">
        <v>38868</v>
      </c>
      <c r="L106" s="26">
        <v>177.425639519394</v>
      </c>
      <c r="M106" s="147">
        <v>154.48906901272201</v>
      </c>
      <c r="N106" s="151">
        <f t="shared" si="6"/>
        <v>-1.8819533827365564E-3</v>
      </c>
      <c r="O106" s="151">
        <f t="shared" si="8"/>
        <v>6.7351794270809062E-3</v>
      </c>
      <c r="P106" s="151">
        <f t="shared" si="10"/>
        <v>0.10705928460163516</v>
      </c>
      <c r="Q106" s="149">
        <v>182.16300122785501</v>
      </c>
      <c r="R106" s="153">
        <f t="shared" si="7"/>
        <v>4.9024349092507968E-3</v>
      </c>
      <c r="S106" s="153">
        <f t="shared" si="9"/>
        <v>1.4948162525018294E-2</v>
      </c>
      <c r="T106" s="153">
        <f t="shared" si="11"/>
        <v>0.10074420545212615</v>
      </c>
    </row>
    <row r="107" spans="11:20" x14ac:dyDescent="0.25">
      <c r="K107" s="25">
        <v>38898</v>
      </c>
      <c r="L107" s="26">
        <v>179.058908117719</v>
      </c>
      <c r="M107" s="147">
        <v>155.66803326728501</v>
      </c>
      <c r="N107" s="151">
        <f t="shared" si="6"/>
        <v>7.6313765245481502E-3</v>
      </c>
      <c r="O107" s="151">
        <f t="shared" si="8"/>
        <v>1.180762878544761E-2</v>
      </c>
      <c r="P107" s="151">
        <f t="shared" si="10"/>
        <v>0.10676412195253393</v>
      </c>
      <c r="Q107" s="149">
        <v>184.02917057693199</v>
      </c>
      <c r="R107" s="153">
        <f t="shared" si="7"/>
        <v>1.0244502651461707E-2</v>
      </c>
      <c r="S107" s="153">
        <f t="shared" si="9"/>
        <v>2.1836618501689831E-2</v>
      </c>
      <c r="T107" s="153">
        <f t="shared" si="11"/>
        <v>0.10063852984757449</v>
      </c>
    </row>
    <row r="108" spans="11:20" x14ac:dyDescent="0.25">
      <c r="K108" s="25">
        <v>38929</v>
      </c>
      <c r="L108" s="26">
        <v>178.833886204159</v>
      </c>
      <c r="M108" s="147">
        <v>155.362308474282</v>
      </c>
      <c r="N108" s="151">
        <f t="shared" si="6"/>
        <v>-1.9639535914099948E-3</v>
      </c>
      <c r="O108" s="151">
        <f t="shared" si="8"/>
        <v>3.7598442614035221E-3</v>
      </c>
      <c r="P108" s="151">
        <f t="shared" si="10"/>
        <v>8.3209741478928123E-2</v>
      </c>
      <c r="Q108" s="149">
        <v>184.03408806479399</v>
      </c>
      <c r="R108" s="153">
        <f t="shared" si="7"/>
        <v>2.6721241239036075E-5</v>
      </c>
      <c r="S108" s="153">
        <f t="shared" si="9"/>
        <v>1.5224287896371758E-2</v>
      </c>
      <c r="T108" s="153">
        <f t="shared" si="11"/>
        <v>9.0448956229331801E-2</v>
      </c>
    </row>
    <row r="109" spans="11:20" x14ac:dyDescent="0.25">
      <c r="K109" s="25">
        <v>38960</v>
      </c>
      <c r="L109" s="26">
        <v>178.22736070767499</v>
      </c>
      <c r="M109" s="147">
        <v>156.45529927771301</v>
      </c>
      <c r="N109" s="151">
        <f t="shared" si="6"/>
        <v>7.0351091855198611E-3</v>
      </c>
      <c r="O109" s="151">
        <f t="shared" si="8"/>
        <v>1.272730994857052E-2</v>
      </c>
      <c r="P109" s="151">
        <f t="shared" si="10"/>
        <v>6.4930335539646888E-2</v>
      </c>
      <c r="Q109" s="149">
        <v>183.09245447302499</v>
      </c>
      <c r="R109" s="153">
        <f t="shared" si="7"/>
        <v>-5.1166259559342064E-3</v>
      </c>
      <c r="S109" s="153">
        <f t="shared" si="9"/>
        <v>5.1023162711696379E-3</v>
      </c>
      <c r="T109" s="153">
        <f t="shared" si="11"/>
        <v>7.2411165799719512E-2</v>
      </c>
    </row>
    <row r="110" spans="11:20" x14ac:dyDescent="0.25">
      <c r="K110" s="25">
        <v>38990</v>
      </c>
      <c r="L110" s="26">
        <v>176.286778810481</v>
      </c>
      <c r="M110" s="147">
        <v>156.018118336057</v>
      </c>
      <c r="N110" s="151">
        <f t="shared" si="6"/>
        <v>-2.7942865705047337E-3</v>
      </c>
      <c r="O110" s="151">
        <f t="shared" si="8"/>
        <v>2.2489207412987877E-3</v>
      </c>
      <c r="P110" s="151">
        <f t="shared" si="10"/>
        <v>3.2690497206154578E-2</v>
      </c>
      <c r="Q110" s="149">
        <v>180.70423173258601</v>
      </c>
      <c r="R110" s="153">
        <f t="shared" si="7"/>
        <v>-1.304380755237966E-2</v>
      </c>
      <c r="S110" s="153">
        <f t="shared" si="9"/>
        <v>-1.8067455468729676E-2</v>
      </c>
      <c r="T110" s="153">
        <f t="shared" si="11"/>
        <v>5.2230770565301343E-2</v>
      </c>
    </row>
    <row r="111" spans="11:20" x14ac:dyDescent="0.25">
      <c r="K111" s="25">
        <v>39021</v>
      </c>
      <c r="L111" s="26">
        <v>174.90207960261299</v>
      </c>
      <c r="M111" s="147">
        <v>157.27098003942999</v>
      </c>
      <c r="N111" s="151">
        <f t="shared" si="6"/>
        <v>8.0302321085194972E-3</v>
      </c>
      <c r="O111" s="151">
        <f t="shared" si="8"/>
        <v>1.2285293543150111E-2</v>
      </c>
      <c r="P111" s="151">
        <f t="shared" si="10"/>
        <v>3.4750898191654445E-2</v>
      </c>
      <c r="Q111" s="149">
        <v>178.49126440020899</v>
      </c>
      <c r="R111" s="153">
        <f t="shared" si="7"/>
        <v>-1.2246350354715885E-2</v>
      </c>
      <c r="S111" s="153">
        <f t="shared" si="9"/>
        <v>-3.0118461872310931E-2</v>
      </c>
      <c r="T111" s="153">
        <f t="shared" si="11"/>
        <v>3.2534411353855486E-2</v>
      </c>
    </row>
    <row r="112" spans="11:20" x14ac:dyDescent="0.25">
      <c r="K112" s="25">
        <v>39051</v>
      </c>
      <c r="L112" s="26">
        <v>175.146781886691</v>
      </c>
      <c r="M112" s="147">
        <v>158.48428624665101</v>
      </c>
      <c r="N112" s="151">
        <f t="shared" si="6"/>
        <v>7.7147494529303806E-3</v>
      </c>
      <c r="O112" s="151">
        <f t="shared" si="8"/>
        <v>1.2968477119694732E-2</v>
      </c>
      <c r="P112" s="151">
        <f t="shared" si="10"/>
        <v>4.6460842467443753E-2</v>
      </c>
      <c r="Q112" s="149">
        <v>178.346688408066</v>
      </c>
      <c r="R112" s="153">
        <f t="shared" si="7"/>
        <v>-8.0998917582220109E-4</v>
      </c>
      <c r="S112" s="153">
        <f t="shared" si="9"/>
        <v>-2.592005267840336E-2</v>
      </c>
      <c r="T112" s="153">
        <f t="shared" si="11"/>
        <v>3.1297077413125374E-2</v>
      </c>
    </row>
    <row r="113" spans="11:20" x14ac:dyDescent="0.25">
      <c r="K113" s="25">
        <v>39082</v>
      </c>
      <c r="L113" s="26">
        <v>176.76427770018199</v>
      </c>
      <c r="M113" s="147">
        <v>162.119075584429</v>
      </c>
      <c r="N113" s="151">
        <f t="shared" si="6"/>
        <v>2.2934698599210712E-2</v>
      </c>
      <c r="O113" s="151">
        <f t="shared" si="8"/>
        <v>3.9104158628748387E-2</v>
      </c>
      <c r="P113" s="151">
        <f t="shared" si="10"/>
        <v>7.339101913657653E-2</v>
      </c>
      <c r="Q113" s="149">
        <v>179.40120099611599</v>
      </c>
      <c r="R113" s="153">
        <f t="shared" si="7"/>
        <v>5.9127119065827127E-3</v>
      </c>
      <c r="S113" s="153">
        <f t="shared" si="9"/>
        <v>-7.2108479363023337E-3</v>
      </c>
      <c r="T113" s="153">
        <f t="shared" si="11"/>
        <v>2.5646582874521817E-2</v>
      </c>
    </row>
    <row r="114" spans="11:20" x14ac:dyDescent="0.25">
      <c r="K114" s="25">
        <v>39113</v>
      </c>
      <c r="L114" s="26">
        <v>179.61761259997201</v>
      </c>
      <c r="M114" s="147">
        <v>164.72373758869901</v>
      </c>
      <c r="N114" s="151">
        <f t="shared" si="6"/>
        <v>1.6066351198218864E-2</v>
      </c>
      <c r="O114" s="151">
        <f t="shared" si="8"/>
        <v>4.7388002207403579E-2</v>
      </c>
      <c r="P114" s="151">
        <f t="shared" si="10"/>
        <v>8.6479206962103428E-2</v>
      </c>
      <c r="Q114" s="149">
        <v>182.39386262465899</v>
      </c>
      <c r="R114" s="153">
        <f t="shared" si="7"/>
        <v>1.6681391272334922E-2</v>
      </c>
      <c r="S114" s="153">
        <f t="shared" si="9"/>
        <v>2.1864365393813756E-2</v>
      </c>
      <c r="T114" s="153">
        <f t="shared" si="11"/>
        <v>3.2089721274502603E-2</v>
      </c>
    </row>
    <row r="115" spans="11:20" x14ac:dyDescent="0.25">
      <c r="K115" s="25">
        <v>39141</v>
      </c>
      <c r="L115" s="26">
        <v>182.01685946617701</v>
      </c>
      <c r="M115" s="147">
        <v>167.44010880282099</v>
      </c>
      <c r="N115" s="151">
        <f t="shared" si="6"/>
        <v>1.6490466121552805E-2</v>
      </c>
      <c r="O115" s="151">
        <f t="shared" si="8"/>
        <v>5.6509214687896048E-2</v>
      </c>
      <c r="P115" s="151">
        <f t="shared" si="10"/>
        <v>9.1131230553383347E-2</v>
      </c>
      <c r="Q115" s="149">
        <v>184.78428877702299</v>
      </c>
      <c r="R115" s="153">
        <f t="shared" si="7"/>
        <v>1.3105847521213798E-2</v>
      </c>
      <c r="S115" s="153">
        <f t="shared" si="9"/>
        <v>3.6095990491437968E-2</v>
      </c>
      <c r="T115" s="153">
        <f t="shared" si="11"/>
        <v>2.9553054646607624E-2</v>
      </c>
    </row>
    <row r="116" spans="11:20" x14ac:dyDescent="0.25">
      <c r="K116" s="25">
        <v>39172</v>
      </c>
      <c r="L116" s="26">
        <v>183.65654600352801</v>
      </c>
      <c r="M116" s="147">
        <v>167.274909037599</v>
      </c>
      <c r="N116" s="151">
        <f t="shared" si="6"/>
        <v>-9.8662003030902667E-4</v>
      </c>
      <c r="O116" s="151">
        <f t="shared" si="8"/>
        <v>3.1802756304793567E-2</v>
      </c>
      <c r="P116" s="151">
        <f t="shared" si="10"/>
        <v>8.7249742392703888E-2</v>
      </c>
      <c r="Q116" s="149">
        <v>186.926346181697</v>
      </c>
      <c r="R116" s="153">
        <f t="shared" si="7"/>
        <v>1.1592205261881317E-2</v>
      </c>
      <c r="S116" s="153">
        <f t="shared" si="9"/>
        <v>4.1945901943788666E-2</v>
      </c>
      <c r="T116" s="153">
        <f t="shared" si="11"/>
        <v>3.7923416664707554E-2</v>
      </c>
    </row>
    <row r="117" spans="11:20" x14ac:dyDescent="0.25">
      <c r="K117" s="25">
        <v>39202</v>
      </c>
      <c r="L117" s="26">
        <v>185.099592882428</v>
      </c>
      <c r="M117" s="147">
        <v>168.25261751727999</v>
      </c>
      <c r="N117" s="151">
        <f t="shared" si="6"/>
        <v>5.8449201096932857E-3</v>
      </c>
      <c r="O117" s="151">
        <f t="shared" si="8"/>
        <v>2.1423020022726114E-2</v>
      </c>
      <c r="P117" s="151">
        <f t="shared" si="10"/>
        <v>8.7041141537073541E-2</v>
      </c>
      <c r="Q117" s="149">
        <v>188.40165186360201</v>
      </c>
      <c r="R117" s="153">
        <f t="shared" si="7"/>
        <v>7.8924437996075181E-3</v>
      </c>
      <c r="S117" s="153">
        <f t="shared" si="9"/>
        <v>3.2938549315698173E-2</v>
      </c>
      <c r="T117" s="153">
        <f t="shared" si="11"/>
        <v>3.9317959314058903E-2</v>
      </c>
    </row>
    <row r="118" spans="11:20" x14ac:dyDescent="0.25">
      <c r="K118" s="25">
        <v>39233</v>
      </c>
      <c r="L118" s="26">
        <v>185.210512597823</v>
      </c>
      <c r="M118" s="147">
        <v>167.85722776668899</v>
      </c>
      <c r="N118" s="151">
        <f t="shared" si="6"/>
        <v>-2.3499768171534319E-3</v>
      </c>
      <c r="O118" s="151">
        <f t="shared" si="8"/>
        <v>2.4911532060649666E-3</v>
      </c>
      <c r="P118" s="151">
        <f t="shared" si="10"/>
        <v>8.6531421539384867E-2</v>
      </c>
      <c r="Q118" s="149">
        <v>188.59427736912701</v>
      </c>
      <c r="R118" s="153">
        <f t="shared" si="7"/>
        <v>1.0224194088512828E-3</v>
      </c>
      <c r="S118" s="153">
        <f t="shared" si="9"/>
        <v>2.0618574324257066E-2</v>
      </c>
      <c r="T118" s="153">
        <f t="shared" si="11"/>
        <v>3.5305062487566152E-2</v>
      </c>
    </row>
    <row r="119" spans="11:20" x14ac:dyDescent="0.25">
      <c r="K119" s="25">
        <v>39263</v>
      </c>
      <c r="L119" s="26">
        <v>186.28786396378399</v>
      </c>
      <c r="M119" s="147">
        <v>169.893579254846</v>
      </c>
      <c r="N119" s="151">
        <f t="shared" si="6"/>
        <v>1.2131449537504668E-2</v>
      </c>
      <c r="O119" s="151">
        <f t="shared" si="8"/>
        <v>1.5654889500841929E-2</v>
      </c>
      <c r="P119" s="151">
        <f t="shared" si="10"/>
        <v>9.1383861471002525E-2</v>
      </c>
      <c r="Q119" s="149">
        <v>189.37465764756499</v>
      </c>
      <c r="R119" s="153">
        <f t="shared" si="7"/>
        <v>4.1378788864869787E-3</v>
      </c>
      <c r="S119" s="153">
        <f t="shared" si="9"/>
        <v>1.3097733497065001E-2</v>
      </c>
      <c r="T119" s="153">
        <f t="shared" si="11"/>
        <v>2.9046955185826784E-2</v>
      </c>
    </row>
    <row r="120" spans="11:20" x14ac:dyDescent="0.25">
      <c r="K120" s="25">
        <v>39294</v>
      </c>
      <c r="L120" s="26">
        <v>186.10917100469999</v>
      </c>
      <c r="M120" s="147">
        <v>169.66997811455801</v>
      </c>
      <c r="N120" s="151">
        <f t="shared" si="6"/>
        <v>-1.3161247250703667E-3</v>
      </c>
      <c r="O120" s="151">
        <f t="shared" si="8"/>
        <v>8.4240032529208086E-3</v>
      </c>
      <c r="P120" s="151">
        <f t="shared" si="10"/>
        <v>9.2092282747230358E-2</v>
      </c>
      <c r="Q120" s="149">
        <v>189.14346257211801</v>
      </c>
      <c r="R120" s="153">
        <f t="shared" si="7"/>
        <v>-1.2208342885944301E-3</v>
      </c>
      <c r="S120" s="153">
        <f t="shared" si="9"/>
        <v>3.9373896204109027E-3</v>
      </c>
      <c r="T120" s="153">
        <f t="shared" si="11"/>
        <v>2.7763196270057966E-2</v>
      </c>
    </row>
    <row r="121" spans="11:20" x14ac:dyDescent="0.25">
      <c r="K121" s="25">
        <v>39325</v>
      </c>
      <c r="L121" s="26">
        <v>187.249368907882</v>
      </c>
      <c r="M121" s="147">
        <v>170.240135849236</v>
      </c>
      <c r="N121" s="151">
        <f t="shared" si="6"/>
        <v>3.3603925751262143E-3</v>
      </c>
      <c r="O121" s="151">
        <f t="shared" si="8"/>
        <v>1.4196040970360313E-2</v>
      </c>
      <c r="P121" s="151">
        <f t="shared" si="10"/>
        <v>8.8107188667700287E-2</v>
      </c>
      <c r="Q121" s="149">
        <v>190.43536611655401</v>
      </c>
      <c r="R121" s="153">
        <f t="shared" si="7"/>
        <v>6.8302838854048531E-3</v>
      </c>
      <c r="S121" s="153">
        <f t="shared" si="9"/>
        <v>9.7621665572784622E-3</v>
      </c>
      <c r="T121" s="153">
        <f t="shared" si="11"/>
        <v>4.0104938593255035E-2</v>
      </c>
    </row>
    <row r="122" spans="11:20" x14ac:dyDescent="0.25">
      <c r="K122" s="25">
        <v>39355</v>
      </c>
      <c r="L122" s="26">
        <v>185.359861457981</v>
      </c>
      <c r="M122" s="147">
        <v>166.435865860912</v>
      </c>
      <c r="N122" s="151">
        <f t="shared" si="6"/>
        <v>-2.2346492907483584E-2</v>
      </c>
      <c r="O122" s="151">
        <f t="shared" si="8"/>
        <v>-2.0352231138454746E-2</v>
      </c>
      <c r="P122" s="151">
        <f t="shared" si="10"/>
        <v>6.6772677660523971E-2</v>
      </c>
      <c r="Q122" s="149">
        <v>188.986931129721</v>
      </c>
      <c r="R122" s="153">
        <f t="shared" si="7"/>
        <v>-7.6059138403237192E-3</v>
      </c>
      <c r="S122" s="153">
        <f t="shared" si="9"/>
        <v>-2.0474044555928161E-3</v>
      </c>
      <c r="T122" s="153">
        <f t="shared" si="11"/>
        <v>4.5835669246484967E-2</v>
      </c>
    </row>
    <row r="123" spans="11:20" x14ac:dyDescent="0.25">
      <c r="K123" s="25">
        <v>39386</v>
      </c>
      <c r="L123" s="26">
        <v>182.05650744967201</v>
      </c>
      <c r="M123" s="147">
        <v>162.21272513301901</v>
      </c>
      <c r="N123" s="151">
        <f t="shared" si="6"/>
        <v>-2.5373982380830218E-2</v>
      </c>
      <c r="O123" s="151">
        <f t="shared" si="8"/>
        <v>-4.3951517318544076E-2</v>
      </c>
      <c r="P123" s="151">
        <f t="shared" si="10"/>
        <v>3.1421849678497926E-2</v>
      </c>
      <c r="Q123" s="149">
        <v>186.04316232613499</v>
      </c>
      <c r="R123" s="153">
        <f t="shared" si="7"/>
        <v>-1.5576573395783666E-2</v>
      </c>
      <c r="S123" s="153">
        <f t="shared" si="9"/>
        <v>-1.6391263032952685E-2</v>
      </c>
      <c r="T123" s="153">
        <f t="shared" si="11"/>
        <v>4.2309621993563251E-2</v>
      </c>
    </row>
    <row r="124" spans="11:20" x14ac:dyDescent="0.25">
      <c r="K124" s="25">
        <v>39416</v>
      </c>
      <c r="L124" s="26">
        <v>178.86536778015301</v>
      </c>
      <c r="M124" s="147">
        <v>156.008460417495</v>
      </c>
      <c r="N124" s="151">
        <f t="shared" si="6"/>
        <v>-3.8247706586744812E-2</v>
      </c>
      <c r="O124" s="151">
        <f t="shared" si="8"/>
        <v>-8.3597650816870317E-2</v>
      </c>
      <c r="P124" s="151">
        <f t="shared" si="10"/>
        <v>-1.5621900995931193E-2</v>
      </c>
      <c r="Q124" s="149">
        <v>183.53010331608701</v>
      </c>
      <c r="R124" s="153">
        <f t="shared" si="7"/>
        <v>-1.350793535557393E-2</v>
      </c>
      <c r="S124" s="153">
        <f t="shared" si="9"/>
        <v>-3.6260401317687485E-2</v>
      </c>
      <c r="T124" s="153">
        <f t="shared" si="11"/>
        <v>2.9063701458594604E-2</v>
      </c>
    </row>
    <row r="125" spans="11:20" x14ac:dyDescent="0.25">
      <c r="K125" s="25">
        <v>39447</v>
      </c>
      <c r="L125" s="26">
        <v>178.37506635563699</v>
      </c>
      <c r="M125" s="147">
        <v>153.54934884858599</v>
      </c>
      <c r="N125" s="151">
        <f t="shared" si="6"/>
        <v>-1.5762680833643072E-2</v>
      </c>
      <c r="O125" s="151">
        <f t="shared" si="8"/>
        <v>-7.7426322419562377E-2</v>
      </c>
      <c r="P125" s="151">
        <f t="shared" si="10"/>
        <v>-5.2860693320324503E-2</v>
      </c>
      <c r="Q125" s="149">
        <v>183.371747608558</v>
      </c>
      <c r="R125" s="153">
        <f t="shared" si="7"/>
        <v>-8.6283233468398279E-4</v>
      </c>
      <c r="S125" s="153">
        <f t="shared" si="9"/>
        <v>-2.971202023122288E-2</v>
      </c>
      <c r="T125" s="153">
        <f t="shared" si="11"/>
        <v>2.2132218683017513E-2</v>
      </c>
    </row>
    <row r="126" spans="11:20" x14ac:dyDescent="0.25">
      <c r="K126" s="25">
        <v>39478</v>
      </c>
      <c r="L126" s="26">
        <v>180.14740064201499</v>
      </c>
      <c r="M126" s="147">
        <v>153.41459493533199</v>
      </c>
      <c r="N126" s="151">
        <f t="shared" si="6"/>
        <v>-8.7759351807403796E-4</v>
      </c>
      <c r="O126" s="151">
        <f t="shared" si="8"/>
        <v>-5.4238224470196772E-2</v>
      </c>
      <c r="P126" s="151">
        <f t="shared" si="10"/>
        <v>-6.8655209133276052E-2</v>
      </c>
      <c r="Q126" s="149">
        <v>185.28695716585599</v>
      </c>
      <c r="R126" s="153">
        <f t="shared" si="7"/>
        <v>1.044440914303979E-2</v>
      </c>
      <c r="S126" s="153">
        <f t="shared" si="9"/>
        <v>-4.0646759108156072E-3</v>
      </c>
      <c r="T126" s="153">
        <f t="shared" si="11"/>
        <v>1.5861797648041298E-2</v>
      </c>
    </row>
    <row r="127" spans="11:20" x14ac:dyDescent="0.25">
      <c r="K127" s="25">
        <v>39507</v>
      </c>
      <c r="L127" s="26">
        <v>180.445802632484</v>
      </c>
      <c r="M127" s="147">
        <v>158.24958265378001</v>
      </c>
      <c r="N127" s="151">
        <f t="shared" si="6"/>
        <v>3.1515826251642398E-2</v>
      </c>
      <c r="O127" s="151">
        <f t="shared" si="8"/>
        <v>1.4365389096767656E-2</v>
      </c>
      <c r="P127" s="151">
        <f t="shared" si="10"/>
        <v>-5.4888438706545695E-2</v>
      </c>
      <c r="Q127" s="149">
        <v>184.582304006664</v>
      </c>
      <c r="R127" s="153">
        <f t="shared" si="7"/>
        <v>-3.8030370295369931E-3</v>
      </c>
      <c r="S127" s="153">
        <f t="shared" si="9"/>
        <v>5.7331231855999309E-3</v>
      </c>
      <c r="T127" s="153">
        <f t="shared" si="11"/>
        <v>-1.0930841128096169E-3</v>
      </c>
    </row>
    <row r="128" spans="11:20" x14ac:dyDescent="0.25">
      <c r="K128" s="25">
        <v>39538</v>
      </c>
      <c r="L128" s="26">
        <v>178.55953455860899</v>
      </c>
      <c r="M128" s="147">
        <v>161.298906361468</v>
      </c>
      <c r="N128" s="151">
        <f t="shared" si="6"/>
        <v>1.9269078986194454E-2</v>
      </c>
      <c r="O128" s="151">
        <f t="shared" si="8"/>
        <v>5.0469491215646922E-2</v>
      </c>
      <c r="P128" s="151">
        <f t="shared" si="10"/>
        <v>-3.5725636979947462E-2</v>
      </c>
      <c r="Q128" s="149">
        <v>181.838126626193</v>
      </c>
      <c r="R128" s="153">
        <f t="shared" si="7"/>
        <v>-1.4866958104347461E-2</v>
      </c>
      <c r="S128" s="153">
        <f t="shared" si="9"/>
        <v>-8.3634529439006178E-3</v>
      </c>
      <c r="T128" s="153">
        <f t="shared" si="11"/>
        <v>-2.7220451581277505E-2</v>
      </c>
    </row>
    <row r="129" spans="11:20" x14ac:dyDescent="0.25">
      <c r="K129" s="25">
        <v>39568</v>
      </c>
      <c r="L129" s="26">
        <v>175.320493444959</v>
      </c>
      <c r="M129" s="147">
        <v>161.40217754658099</v>
      </c>
      <c r="N129" s="151">
        <f t="shared" si="6"/>
        <v>6.4024727409850435E-4</v>
      </c>
      <c r="O129" s="151">
        <f t="shared" si="8"/>
        <v>5.2065337164407088E-2</v>
      </c>
      <c r="P129" s="151">
        <f t="shared" si="10"/>
        <v>-4.0715205931315945E-2</v>
      </c>
      <c r="Q129" s="149">
        <v>178.13419362036299</v>
      </c>
      <c r="R129" s="153">
        <f t="shared" si="7"/>
        <v>-2.0369397081637541E-2</v>
      </c>
      <c r="S129" s="153">
        <f t="shared" si="9"/>
        <v>-3.8603707756344363E-2</v>
      </c>
      <c r="T129" s="153">
        <f t="shared" si="11"/>
        <v>-5.4497708176531212E-2</v>
      </c>
    </row>
    <row r="130" spans="11:20" x14ac:dyDescent="0.25">
      <c r="K130" s="25">
        <v>39599</v>
      </c>
      <c r="L130" s="26">
        <v>173.62925588837601</v>
      </c>
      <c r="M130" s="147">
        <v>156.871850035509</v>
      </c>
      <c r="N130" s="151">
        <f t="shared" si="6"/>
        <v>-2.8068564996680534E-2</v>
      </c>
      <c r="O130" s="151">
        <f t="shared" si="8"/>
        <v>-8.7060742604625485E-3</v>
      </c>
      <c r="P130" s="151">
        <f t="shared" si="10"/>
        <v>-6.5444770400050811E-2</v>
      </c>
      <c r="Q130" s="149">
        <v>176.91905949366799</v>
      </c>
      <c r="R130" s="153">
        <f t="shared" si="7"/>
        <v>-6.8214535457727932E-3</v>
      </c>
      <c r="S130" s="153">
        <f t="shared" si="9"/>
        <v>-4.1516680346125434E-2</v>
      </c>
      <c r="T130" s="153">
        <f t="shared" si="11"/>
        <v>-6.190653310549632E-2</v>
      </c>
    </row>
    <row r="131" spans="11:20" x14ac:dyDescent="0.25">
      <c r="K131" s="25">
        <v>39629</v>
      </c>
      <c r="L131" s="26">
        <v>173.10256941115799</v>
      </c>
      <c r="M131" s="147">
        <v>153.84836613608601</v>
      </c>
      <c r="N131" s="151">
        <f t="shared" si="6"/>
        <v>-1.9273591142952684E-2</v>
      </c>
      <c r="O131" s="151">
        <f t="shared" si="8"/>
        <v>-4.6190891143957691E-2</v>
      </c>
      <c r="P131" s="151">
        <f t="shared" si="10"/>
        <v>-9.4442728142725363E-2</v>
      </c>
      <c r="Q131" s="149">
        <v>176.816145784805</v>
      </c>
      <c r="R131" s="153">
        <f t="shared" si="7"/>
        <v>-5.8169938929997222E-4</v>
      </c>
      <c r="S131" s="153">
        <f t="shared" si="9"/>
        <v>-2.7617865046045909E-2</v>
      </c>
      <c r="T131" s="153">
        <f t="shared" si="11"/>
        <v>-6.6315694078412313E-2</v>
      </c>
    </row>
    <row r="132" spans="11:20" x14ac:dyDescent="0.25">
      <c r="K132" s="25">
        <v>39660</v>
      </c>
      <c r="L132" s="26">
        <v>172.951462210297</v>
      </c>
      <c r="M132" s="147">
        <v>153.43543589781501</v>
      </c>
      <c r="N132" s="151">
        <f t="shared" si="6"/>
        <v>-2.6840079530370264E-3</v>
      </c>
      <c r="O132" s="151">
        <f t="shared" si="8"/>
        <v>-4.935956732347524E-2</v>
      </c>
      <c r="P132" s="151">
        <f t="shared" si="10"/>
        <v>-9.5683057174568265E-2</v>
      </c>
      <c r="Q132" s="149">
        <v>176.67847856082301</v>
      </c>
      <c r="R132" s="153">
        <f t="shared" si="7"/>
        <v>-7.7858966652033512E-4</v>
      </c>
      <c r="S132" s="153">
        <f t="shared" si="9"/>
        <v>-8.1720136373276686E-3</v>
      </c>
      <c r="T132" s="153">
        <f t="shared" si="11"/>
        <v>-6.5902272496160208E-2</v>
      </c>
    </row>
    <row r="133" spans="11:20" x14ac:dyDescent="0.25">
      <c r="K133" s="25">
        <v>39691</v>
      </c>
      <c r="L133" s="26">
        <v>172.13330701150099</v>
      </c>
      <c r="M133" s="147">
        <v>154.973688670477</v>
      </c>
      <c r="N133" s="151">
        <f t="shared" si="6"/>
        <v>1.0025407518550189E-2</v>
      </c>
      <c r="O133" s="151">
        <f t="shared" si="8"/>
        <v>-1.2100076365532342E-2</v>
      </c>
      <c r="P133" s="151">
        <f t="shared" si="10"/>
        <v>-8.9675957450356503E-2</v>
      </c>
      <c r="Q133" s="149">
        <v>175.45614767033001</v>
      </c>
      <c r="R133" s="153">
        <f t="shared" si="7"/>
        <v>-6.9183915350063963E-3</v>
      </c>
      <c r="S133" s="153">
        <f t="shared" si="9"/>
        <v>-8.2688198067790708E-3</v>
      </c>
      <c r="T133" s="153">
        <f t="shared" si="11"/>
        <v>-7.8657755393271467E-2</v>
      </c>
    </row>
    <row r="134" spans="11:20" x14ac:dyDescent="0.25">
      <c r="K134" s="25">
        <v>39721</v>
      </c>
      <c r="L134" s="26">
        <v>168.53470521565001</v>
      </c>
      <c r="M134" s="147">
        <v>152.63340708872099</v>
      </c>
      <c r="N134" s="151">
        <f t="shared" si="6"/>
        <v>-1.5101154278725271E-2</v>
      </c>
      <c r="O134" s="151">
        <f t="shared" si="8"/>
        <v>-7.8971202481951108E-3</v>
      </c>
      <c r="P134" s="151">
        <f t="shared" si="10"/>
        <v>-8.292959393575372E-2</v>
      </c>
      <c r="Q134" s="149">
        <v>171.62431797604199</v>
      </c>
      <c r="R134" s="153">
        <f t="shared" si="7"/>
        <v>-2.1839244421847037E-2</v>
      </c>
      <c r="S134" s="153">
        <f t="shared" si="9"/>
        <v>-2.9362860420460435E-2</v>
      </c>
      <c r="T134" s="153">
        <f t="shared" si="11"/>
        <v>-9.1872030779531877E-2</v>
      </c>
    </row>
    <row r="135" spans="11:20" x14ac:dyDescent="0.25">
      <c r="K135" s="25">
        <v>39752</v>
      </c>
      <c r="L135" s="26">
        <v>164.21120678479099</v>
      </c>
      <c r="M135" s="147">
        <v>144.53245693680401</v>
      </c>
      <c r="N135" s="151">
        <f t="shared" si="6"/>
        <v>-5.3074554951185404E-2</v>
      </c>
      <c r="O135" s="151">
        <f t="shared" si="8"/>
        <v>-5.8024268702441151E-2</v>
      </c>
      <c r="P135" s="151">
        <f t="shared" si="10"/>
        <v>-0.10899433556594695</v>
      </c>
      <c r="Q135" s="149">
        <v>167.78096675429001</v>
      </c>
      <c r="R135" s="153">
        <f t="shared" si="7"/>
        <v>-2.2393978120795799E-2</v>
      </c>
      <c r="S135" s="153">
        <f t="shared" si="9"/>
        <v>-5.0359907324365794E-2</v>
      </c>
      <c r="T135" s="153">
        <f t="shared" si="11"/>
        <v>-9.8161068343007529E-2</v>
      </c>
    </row>
    <row r="136" spans="11:20" x14ac:dyDescent="0.25">
      <c r="K136" s="25">
        <v>39782</v>
      </c>
      <c r="L136" s="26">
        <v>158.22620046778201</v>
      </c>
      <c r="M136" s="147">
        <v>135.363766397582</v>
      </c>
      <c r="N136" s="151">
        <f t="shared" ref="N136:N199" si="12">M136/M135-1</f>
        <v>-6.3436896691176914E-2</v>
      </c>
      <c r="O136" s="151">
        <f t="shared" si="8"/>
        <v>-0.1265371073059498</v>
      </c>
      <c r="P136" s="151">
        <f t="shared" si="10"/>
        <v>-0.13233060543425423</v>
      </c>
      <c r="Q136" s="149">
        <v>162.16293772570401</v>
      </c>
      <c r="R136" s="153">
        <f t="shared" ref="R136:R199" si="13">Q136/Q135-1</f>
        <v>-3.3484304788953922E-2</v>
      </c>
      <c r="S136" s="153">
        <f t="shared" si="9"/>
        <v>-7.576371715172403E-2</v>
      </c>
      <c r="T136" s="153">
        <f t="shared" si="11"/>
        <v>-0.11642321997488947</v>
      </c>
    </row>
    <row r="137" spans="11:20" x14ac:dyDescent="0.25">
      <c r="K137" s="25">
        <v>39813</v>
      </c>
      <c r="L137" s="26">
        <v>155.31680228860401</v>
      </c>
      <c r="M137" s="147">
        <v>131.60990053191901</v>
      </c>
      <c r="N137" s="151">
        <f t="shared" si="12"/>
        <v>-2.7731688956093126E-2</v>
      </c>
      <c r="O137" s="151">
        <f t="shared" si="8"/>
        <v>-0.1377385656115353</v>
      </c>
      <c r="P137" s="151">
        <f t="shared" si="10"/>
        <v>-0.14288206678298143</v>
      </c>
      <c r="Q137" s="149">
        <v>159.256363377756</v>
      </c>
      <c r="R137" s="153">
        <f t="shared" si="13"/>
        <v>-1.7923789422614189E-2</v>
      </c>
      <c r="S137" s="153">
        <f t="shared" si="9"/>
        <v>-7.2064115063300682E-2</v>
      </c>
      <c r="T137" s="153">
        <f t="shared" si="11"/>
        <v>-0.13151090364411466</v>
      </c>
    </row>
    <row r="138" spans="11:20" x14ac:dyDescent="0.25">
      <c r="K138" s="25">
        <v>39844</v>
      </c>
      <c r="L138" s="26">
        <v>151.501495631838</v>
      </c>
      <c r="M138" s="147">
        <v>129.91717370583399</v>
      </c>
      <c r="N138" s="151">
        <f t="shared" si="12"/>
        <v>-1.2861698240357544E-2</v>
      </c>
      <c r="O138" s="151">
        <f t="shared" ref="O138:O201" si="14">M138/M135-1</f>
        <v>-0.1011211152202337</v>
      </c>
      <c r="P138" s="151">
        <f t="shared" si="10"/>
        <v>-0.15316288022924252</v>
      </c>
      <c r="Q138" s="149">
        <v>155.07056532718701</v>
      </c>
      <c r="R138" s="153">
        <f t="shared" si="13"/>
        <v>-2.6283395914549978E-2</v>
      </c>
      <c r="S138" s="153">
        <f t="shared" ref="S138:S201" si="15">Q138/Q135-1</f>
        <v>-7.5755919595558052E-2</v>
      </c>
      <c r="T138" s="153">
        <f t="shared" si="11"/>
        <v>-0.16307889287437205</v>
      </c>
    </row>
    <row r="139" spans="11:20" x14ac:dyDescent="0.25">
      <c r="K139" s="25">
        <v>39872</v>
      </c>
      <c r="L139" s="26">
        <v>149.00638576640901</v>
      </c>
      <c r="M139" s="147">
        <v>126.924795894902</v>
      </c>
      <c r="N139" s="151">
        <f t="shared" si="12"/>
        <v>-2.3032965739444911E-2</v>
      </c>
      <c r="O139" s="151">
        <f t="shared" si="14"/>
        <v>-6.2342905544557459E-2</v>
      </c>
      <c r="P139" s="151">
        <f t="shared" si="10"/>
        <v>-0.19794546205793595</v>
      </c>
      <c r="Q139" s="149">
        <v>152.727238763873</v>
      </c>
      <c r="R139" s="153">
        <f t="shared" si="13"/>
        <v>-1.5111356293631695E-2</v>
      </c>
      <c r="S139" s="153">
        <f t="shared" si="15"/>
        <v>-5.8186531979282141E-2</v>
      </c>
      <c r="T139" s="153">
        <f t="shared" si="11"/>
        <v>-0.17257919394938814</v>
      </c>
    </row>
    <row r="140" spans="11:20" x14ac:dyDescent="0.25">
      <c r="K140" s="25">
        <v>39903</v>
      </c>
      <c r="L140" s="26">
        <v>144.23587517844001</v>
      </c>
      <c r="M140" s="147">
        <v>118.269172120338</v>
      </c>
      <c r="N140" s="151">
        <f t="shared" si="12"/>
        <v>-6.819490008659268E-2</v>
      </c>
      <c r="O140" s="151">
        <f t="shared" si="14"/>
        <v>-0.10136569025326114</v>
      </c>
      <c r="P140" s="151">
        <f t="shared" si="10"/>
        <v>-0.26677015493645773</v>
      </c>
      <c r="Q140" s="149">
        <v>148.49681472452801</v>
      </c>
      <c r="R140" s="153">
        <f t="shared" si="13"/>
        <v>-2.769921117925489E-2</v>
      </c>
      <c r="S140" s="153">
        <f t="shared" si="15"/>
        <v>-6.7561185154695225E-2</v>
      </c>
      <c r="T140" s="153">
        <f t="shared" si="11"/>
        <v>-0.18335710183709253</v>
      </c>
    </row>
    <row r="141" spans="11:20" x14ac:dyDescent="0.25">
      <c r="K141" s="25">
        <v>39933</v>
      </c>
      <c r="L141" s="26">
        <v>141.114733772444</v>
      </c>
      <c r="M141" s="147">
        <v>113.132513696046</v>
      </c>
      <c r="N141" s="151">
        <f t="shared" si="12"/>
        <v>-4.3431930165753418E-2</v>
      </c>
      <c r="O141" s="151">
        <f t="shared" si="14"/>
        <v>-0.12919508276706193</v>
      </c>
      <c r="P141" s="151">
        <f t="shared" si="10"/>
        <v>-0.29906451439668003</v>
      </c>
      <c r="Q141" s="149">
        <v>145.681656740015</v>
      </c>
      <c r="R141" s="153">
        <f t="shared" si="13"/>
        <v>-1.8957699461334077E-2</v>
      </c>
      <c r="S141" s="153">
        <f t="shared" si="15"/>
        <v>-6.0546039587604072E-2</v>
      </c>
      <c r="T141" s="153">
        <f t="shared" si="11"/>
        <v>-0.1821802778051157</v>
      </c>
    </row>
    <row r="142" spans="11:20" x14ac:dyDescent="0.25">
      <c r="K142" s="25">
        <v>39964</v>
      </c>
      <c r="L142" s="26">
        <v>139.14638092364601</v>
      </c>
      <c r="M142" s="147">
        <v>109.796309989683</v>
      </c>
      <c r="N142" s="151">
        <f t="shared" si="12"/>
        <v>-2.9489344816702401E-2</v>
      </c>
      <c r="O142" s="151">
        <f t="shared" si="14"/>
        <v>-0.13494987944989068</v>
      </c>
      <c r="P142" s="151">
        <f t="shared" si="10"/>
        <v>-0.30008914942464271</v>
      </c>
      <c r="Q142" s="149">
        <v>143.840682407993</v>
      </c>
      <c r="R142" s="153">
        <f t="shared" si="13"/>
        <v>-1.2636967297176116E-2</v>
      </c>
      <c r="S142" s="153">
        <f t="shared" si="15"/>
        <v>-5.8185798602823136E-2</v>
      </c>
      <c r="T142" s="153">
        <f t="shared" si="11"/>
        <v>-0.18696898559343111</v>
      </c>
    </row>
    <row r="143" spans="11:20" x14ac:dyDescent="0.25">
      <c r="K143" s="25">
        <v>39994</v>
      </c>
      <c r="L143" s="26">
        <v>139.6202234271</v>
      </c>
      <c r="M143" s="147">
        <v>110.95860427060001</v>
      </c>
      <c r="N143" s="151">
        <f t="shared" si="12"/>
        <v>1.0585913871114849E-2</v>
      </c>
      <c r="O143" s="151">
        <f t="shared" si="14"/>
        <v>-6.1812962065038723E-2</v>
      </c>
      <c r="P143" s="151">
        <f t="shared" si="10"/>
        <v>-0.27877944330944682</v>
      </c>
      <c r="Q143" s="149">
        <v>144.31625042732099</v>
      </c>
      <c r="R143" s="153">
        <f t="shared" si="13"/>
        <v>3.306213592473739E-3</v>
      </c>
      <c r="S143" s="153">
        <f t="shared" si="15"/>
        <v>-2.8152551992190911E-2</v>
      </c>
      <c r="T143" s="153">
        <f t="shared" si="11"/>
        <v>-0.18380615193953032</v>
      </c>
    </row>
    <row r="144" spans="11:20" x14ac:dyDescent="0.25">
      <c r="K144" s="25">
        <v>40025</v>
      </c>
      <c r="L144" s="26">
        <v>140.07501284372401</v>
      </c>
      <c r="M144" s="147">
        <v>110.159727221737</v>
      </c>
      <c r="N144" s="151">
        <f t="shared" si="12"/>
        <v>-7.1997755749950709E-3</v>
      </c>
      <c r="O144" s="151">
        <f t="shared" si="14"/>
        <v>-2.6277030158598058E-2</v>
      </c>
      <c r="P144" s="151">
        <f t="shared" si="10"/>
        <v>-0.28204507272295809</v>
      </c>
      <c r="Q144" s="149">
        <v>145.28716009625401</v>
      </c>
      <c r="R144" s="153">
        <f t="shared" si="13"/>
        <v>6.7276530956017488E-3</v>
      </c>
      <c r="S144" s="153">
        <f t="shared" si="15"/>
        <v>-2.7079362809897534E-3</v>
      </c>
      <c r="T144" s="153">
        <f t="shared" si="11"/>
        <v>-0.17767482899034748</v>
      </c>
    </row>
    <row r="145" spans="11:20" x14ac:dyDescent="0.25">
      <c r="K145" s="25">
        <v>40056</v>
      </c>
      <c r="L145" s="26">
        <v>139.157105947693</v>
      </c>
      <c r="M145" s="147">
        <v>108.19871085638501</v>
      </c>
      <c r="N145" s="151">
        <f t="shared" si="12"/>
        <v>-1.7801572451289105E-2</v>
      </c>
      <c r="O145" s="151">
        <f t="shared" si="14"/>
        <v>-1.4550572177226218E-2</v>
      </c>
      <c r="P145" s="151">
        <f t="shared" si="10"/>
        <v>-0.3018252854105471</v>
      </c>
      <c r="Q145" s="149">
        <v>145.14109611404899</v>
      </c>
      <c r="R145" s="153">
        <f t="shared" si="13"/>
        <v>-1.0053468049636693E-3</v>
      </c>
      <c r="S145" s="153">
        <f t="shared" si="15"/>
        <v>9.0406530634181692E-3</v>
      </c>
      <c r="T145" s="153">
        <f t="shared" si="11"/>
        <v>-0.17277850881144907</v>
      </c>
    </row>
    <row r="146" spans="11:20" x14ac:dyDescent="0.25">
      <c r="K146" s="25">
        <v>40086</v>
      </c>
      <c r="L146" s="26">
        <v>135.27603032373401</v>
      </c>
      <c r="M146" s="147">
        <v>104.148520968949</v>
      </c>
      <c r="N146" s="151">
        <f t="shared" si="12"/>
        <v>-3.7432884878008665E-2</v>
      </c>
      <c r="O146" s="151">
        <f t="shared" si="14"/>
        <v>-6.1374990668077722E-2</v>
      </c>
      <c r="P146" s="151">
        <f t="shared" si="10"/>
        <v>-0.31765579400051813</v>
      </c>
      <c r="Q146" s="149">
        <v>141.872765714975</v>
      </c>
      <c r="R146" s="153">
        <f t="shared" si="13"/>
        <v>-2.2518297619206318E-2</v>
      </c>
      <c r="S146" s="153">
        <f t="shared" si="15"/>
        <v>-1.6931459243923141E-2</v>
      </c>
      <c r="T146" s="153">
        <f t="shared" si="11"/>
        <v>-0.17335277781101033</v>
      </c>
    </row>
    <row r="147" spans="11:20" x14ac:dyDescent="0.25">
      <c r="K147" s="25">
        <v>40117</v>
      </c>
      <c r="L147" s="26">
        <v>130.59390415831999</v>
      </c>
      <c r="M147" s="147">
        <v>101.051600198963</v>
      </c>
      <c r="N147" s="151">
        <f t="shared" si="12"/>
        <v>-2.9735619298034144E-2</v>
      </c>
      <c r="O147" s="151">
        <f t="shared" si="14"/>
        <v>-8.2681096372366092E-2</v>
      </c>
      <c r="P147" s="151">
        <f t="shared" ref="P147:P210" si="16">M147/M135-1</f>
        <v>-0.30083801008691613</v>
      </c>
      <c r="Q147" s="149">
        <v>137.09401921304101</v>
      </c>
      <c r="R147" s="153">
        <f t="shared" si="13"/>
        <v>-3.3683325181201984E-2</v>
      </c>
      <c r="S147" s="153">
        <f t="shared" si="15"/>
        <v>-5.6392738888866534E-2</v>
      </c>
      <c r="T147" s="153">
        <f t="shared" ref="T147:T210" si="17">Q147/Q135-1</f>
        <v>-0.18289885995345989</v>
      </c>
    </row>
    <row r="148" spans="11:20" x14ac:dyDescent="0.25">
      <c r="K148" s="25">
        <v>40147</v>
      </c>
      <c r="L148" s="26">
        <v>128.643094787953</v>
      </c>
      <c r="M148" s="147">
        <v>100.562076098221</v>
      </c>
      <c r="N148" s="151">
        <f t="shared" si="12"/>
        <v>-4.8442983562672071E-3</v>
      </c>
      <c r="O148" s="151">
        <f t="shared" si="14"/>
        <v>-7.0579720384102429E-2</v>
      </c>
      <c r="P148" s="151">
        <f t="shared" si="16"/>
        <v>-0.25709753226830023</v>
      </c>
      <c r="Q148" s="149">
        <v>134.63718161381701</v>
      </c>
      <c r="R148" s="153">
        <f t="shared" si="13"/>
        <v>-1.7920822610110632E-2</v>
      </c>
      <c r="S148" s="153">
        <f t="shared" si="15"/>
        <v>-7.2370367741871111E-2</v>
      </c>
      <c r="T148" s="153">
        <f t="shared" si="17"/>
        <v>-0.16974135087788289</v>
      </c>
    </row>
    <row r="149" spans="11:20" x14ac:dyDescent="0.25">
      <c r="K149" s="25">
        <v>40178</v>
      </c>
      <c r="L149" s="26">
        <v>129.20290411137501</v>
      </c>
      <c r="M149" s="147">
        <v>101.16726477537</v>
      </c>
      <c r="N149" s="151">
        <f t="shared" si="12"/>
        <v>6.0180606907707102E-3</v>
      </c>
      <c r="O149" s="151">
        <f t="shared" si="14"/>
        <v>-2.8625045904087654E-2</v>
      </c>
      <c r="P149" s="151">
        <f t="shared" si="16"/>
        <v>-0.23130961754025359</v>
      </c>
      <c r="Q149" s="149">
        <v>134.77171808966699</v>
      </c>
      <c r="R149" s="153">
        <f t="shared" si="13"/>
        <v>9.9925202115325185E-4</v>
      </c>
      <c r="S149" s="153">
        <f t="shared" si="15"/>
        <v>-5.0052225242257942E-2</v>
      </c>
      <c r="T149" s="153">
        <f t="shared" si="17"/>
        <v>-0.15374359158265749</v>
      </c>
    </row>
    <row r="150" spans="11:20" x14ac:dyDescent="0.25">
      <c r="K150" s="25">
        <v>40209</v>
      </c>
      <c r="L150" s="26">
        <v>131.32769939015799</v>
      </c>
      <c r="M150" s="147">
        <v>101.378630570713</v>
      </c>
      <c r="N150" s="151">
        <f t="shared" si="12"/>
        <v>2.0892706332658051E-3</v>
      </c>
      <c r="O150" s="151">
        <f t="shared" si="14"/>
        <v>3.2362710843381048E-3</v>
      </c>
      <c r="P150" s="151">
        <f t="shared" si="16"/>
        <v>-0.21966721043162174</v>
      </c>
      <c r="Q150" s="149">
        <v>136.84117889359999</v>
      </c>
      <c r="R150" s="153">
        <f t="shared" si="13"/>
        <v>1.5355304757309174E-2</v>
      </c>
      <c r="S150" s="153">
        <f t="shared" si="15"/>
        <v>-1.8442840970919194E-3</v>
      </c>
      <c r="T150" s="153">
        <f t="shared" si="17"/>
        <v>-0.11755542642876426</v>
      </c>
    </row>
    <row r="151" spans="11:20" x14ac:dyDescent="0.25">
      <c r="K151" s="25">
        <v>40237</v>
      </c>
      <c r="L151" s="26">
        <v>132.476275235743</v>
      </c>
      <c r="M151" s="147">
        <v>100.612896512718</v>
      </c>
      <c r="N151" s="151">
        <f t="shared" si="12"/>
        <v>-7.5532097216571836E-3</v>
      </c>
      <c r="O151" s="151">
        <f t="shared" si="14"/>
        <v>5.0536361687036901E-4</v>
      </c>
      <c r="P151" s="151">
        <f t="shared" si="16"/>
        <v>-0.20730306632890827</v>
      </c>
      <c r="Q151" s="149">
        <v>138.18038180059099</v>
      </c>
      <c r="R151" s="153">
        <f t="shared" si="13"/>
        <v>9.7865490331114913E-3</v>
      </c>
      <c r="S151" s="153">
        <f t="shared" si="15"/>
        <v>2.6316654465755374E-2</v>
      </c>
      <c r="T151" s="153">
        <f t="shared" si="17"/>
        <v>-9.5247298916812495E-2</v>
      </c>
    </row>
    <row r="152" spans="11:20" x14ac:dyDescent="0.25">
      <c r="K152" s="25">
        <v>40268</v>
      </c>
      <c r="L152" s="26">
        <v>131.76067793069001</v>
      </c>
      <c r="M152" s="147">
        <v>101.61101786792401</v>
      </c>
      <c r="N152" s="151">
        <f t="shared" si="12"/>
        <v>9.9204116947357868E-3</v>
      </c>
      <c r="O152" s="151">
        <f t="shared" si="14"/>
        <v>4.3863308308207394E-3</v>
      </c>
      <c r="P152" s="151">
        <f t="shared" si="16"/>
        <v>-0.14084950417564812</v>
      </c>
      <c r="Q152" s="149">
        <v>137.28019247543401</v>
      </c>
      <c r="R152" s="153">
        <f t="shared" si="13"/>
        <v>-6.5145957293420986E-3</v>
      </c>
      <c r="S152" s="153">
        <f t="shared" si="15"/>
        <v>1.8612765506914819E-2</v>
      </c>
      <c r="T152" s="153">
        <f t="shared" si="17"/>
        <v>-7.5534429946538695E-2</v>
      </c>
    </row>
    <row r="153" spans="11:20" x14ac:dyDescent="0.25">
      <c r="K153" s="25">
        <v>40298</v>
      </c>
      <c r="L153" s="26">
        <v>129.30405998511301</v>
      </c>
      <c r="M153" s="147">
        <v>105.28751920425</v>
      </c>
      <c r="N153" s="151">
        <f t="shared" si="12"/>
        <v>3.6182113056920429E-2</v>
      </c>
      <c r="O153" s="151">
        <f t="shared" si="14"/>
        <v>3.8557323289255763E-2</v>
      </c>
      <c r="P153" s="151">
        <f t="shared" si="16"/>
        <v>-6.9343411858355797E-2</v>
      </c>
      <c r="Q153" s="149">
        <v>133.83539443742399</v>
      </c>
      <c r="R153" s="153">
        <f t="shared" si="13"/>
        <v>-2.5093190619079775E-2</v>
      </c>
      <c r="S153" s="153">
        <f t="shared" si="15"/>
        <v>-2.1965496647124994E-2</v>
      </c>
      <c r="T153" s="153">
        <f t="shared" si="17"/>
        <v>-8.1316087197799924E-2</v>
      </c>
    </row>
    <row r="154" spans="11:20" x14ac:dyDescent="0.25">
      <c r="K154" s="25">
        <v>40329</v>
      </c>
      <c r="L154" s="26">
        <v>125.99992512295999</v>
      </c>
      <c r="M154" s="147">
        <v>107.85912907690999</v>
      </c>
      <c r="N154" s="151">
        <f t="shared" si="12"/>
        <v>2.4424641135966541E-2</v>
      </c>
      <c r="O154" s="151">
        <f t="shared" si="14"/>
        <v>7.2020911983942781E-2</v>
      </c>
      <c r="P154" s="151">
        <f t="shared" si="16"/>
        <v>-1.7643406349038715E-2</v>
      </c>
      <c r="Q154" s="149">
        <v>129.528399061404</v>
      </c>
      <c r="R154" s="153">
        <f t="shared" si="13"/>
        <v>-3.2181288022681942E-2</v>
      </c>
      <c r="S154" s="153">
        <f t="shared" si="15"/>
        <v>-6.2613683841695633E-2</v>
      </c>
      <c r="T154" s="153">
        <f t="shared" si="17"/>
        <v>-9.9500941645933705E-2</v>
      </c>
    </row>
    <row r="155" spans="11:20" x14ac:dyDescent="0.25">
      <c r="K155" s="25">
        <v>40359</v>
      </c>
      <c r="L155" s="26">
        <v>124.11128091976499</v>
      </c>
      <c r="M155" s="147">
        <v>107.65065969935399</v>
      </c>
      <c r="N155" s="151">
        <f t="shared" si="12"/>
        <v>-1.9327930731514176E-3</v>
      </c>
      <c r="O155" s="151">
        <f t="shared" si="14"/>
        <v>5.9438847854869747E-2</v>
      </c>
      <c r="P155" s="151">
        <f t="shared" si="16"/>
        <v>-2.9812420523772754E-2</v>
      </c>
      <c r="Q155" s="149">
        <v>127.34798500245</v>
      </c>
      <c r="R155" s="153">
        <f t="shared" si="13"/>
        <v>-1.6833482655184806E-2</v>
      </c>
      <c r="S155" s="153">
        <f t="shared" si="15"/>
        <v>-7.2349894721784769E-2</v>
      </c>
      <c r="T155" s="153">
        <f t="shared" si="17"/>
        <v>-0.11757695598817108</v>
      </c>
    </row>
    <row r="156" spans="11:20" x14ac:dyDescent="0.25">
      <c r="K156" s="25">
        <v>40390</v>
      </c>
      <c r="L156" s="26">
        <v>123.955127657532</v>
      </c>
      <c r="M156" s="147">
        <v>104.55254405039101</v>
      </c>
      <c r="N156" s="151">
        <f t="shared" si="12"/>
        <v>-2.8779346616317869E-2</v>
      </c>
      <c r="O156" s="151">
        <f t="shared" si="14"/>
        <v>-6.9806484131628155E-3</v>
      </c>
      <c r="P156" s="151">
        <f t="shared" si="16"/>
        <v>-5.0900481625734906E-2</v>
      </c>
      <c r="Q156" s="149">
        <v>127.941666300203</v>
      </c>
      <c r="R156" s="153">
        <f t="shared" si="13"/>
        <v>4.6618821471071659E-3</v>
      </c>
      <c r="S156" s="153">
        <f t="shared" si="15"/>
        <v>-4.4037141011876835E-2</v>
      </c>
      <c r="T156" s="153">
        <f t="shared" si="17"/>
        <v>-0.11938765810109764</v>
      </c>
    </row>
    <row r="157" spans="11:20" x14ac:dyDescent="0.25">
      <c r="K157" s="25">
        <v>40421</v>
      </c>
      <c r="L157" s="26">
        <v>124.77524222140801</v>
      </c>
      <c r="M157" s="147">
        <v>102.86014114715</v>
      </c>
      <c r="N157" s="151">
        <f t="shared" si="12"/>
        <v>-1.6187103992661545E-2</v>
      </c>
      <c r="O157" s="151">
        <f t="shared" si="14"/>
        <v>-4.634737896126917E-2</v>
      </c>
      <c r="P157" s="151">
        <f t="shared" si="16"/>
        <v>-4.9340418818122789E-2</v>
      </c>
      <c r="Q157" s="149">
        <v>129.37607975055701</v>
      </c>
      <c r="R157" s="153">
        <f t="shared" si="13"/>
        <v>1.1211464504364832E-2</v>
      </c>
      <c r="S157" s="153">
        <f t="shared" si="15"/>
        <v>-1.1759530106967286E-3</v>
      </c>
      <c r="T157" s="153">
        <f t="shared" si="17"/>
        <v>-0.10861855660166808</v>
      </c>
    </row>
    <row r="158" spans="11:20" x14ac:dyDescent="0.25">
      <c r="K158" s="25">
        <v>40451</v>
      </c>
      <c r="L158" s="26">
        <v>124.27495246701</v>
      </c>
      <c r="M158" s="147">
        <v>103.23336976802101</v>
      </c>
      <c r="N158" s="151">
        <f t="shared" si="12"/>
        <v>3.6285058207052856E-3</v>
      </c>
      <c r="O158" s="151">
        <f t="shared" si="14"/>
        <v>-4.1033561184572021E-2</v>
      </c>
      <c r="P158" s="151">
        <f t="shared" si="16"/>
        <v>-8.7869822097698114E-3</v>
      </c>
      <c r="Q158" s="149">
        <v>128.76260948640601</v>
      </c>
      <c r="R158" s="153">
        <f t="shared" si="13"/>
        <v>-4.7417595689543957E-3</v>
      </c>
      <c r="S158" s="153">
        <f t="shared" si="15"/>
        <v>1.1108338180056743E-2</v>
      </c>
      <c r="T158" s="153">
        <f t="shared" si="17"/>
        <v>-9.2407842777291971E-2</v>
      </c>
    </row>
    <row r="159" spans="11:20" x14ac:dyDescent="0.25">
      <c r="K159" s="25">
        <v>40482</v>
      </c>
      <c r="L159" s="26">
        <v>123.103941092816</v>
      </c>
      <c r="M159" s="147">
        <v>106.100060194119</v>
      </c>
      <c r="N159" s="151">
        <f t="shared" si="12"/>
        <v>2.7769028876416746E-2</v>
      </c>
      <c r="O159" s="151">
        <f t="shared" si="14"/>
        <v>1.4801324614178046E-2</v>
      </c>
      <c r="P159" s="151">
        <f t="shared" si="16"/>
        <v>4.9959228604158135E-2</v>
      </c>
      <c r="Q159" s="149">
        <v>126.51311172443199</v>
      </c>
      <c r="R159" s="153">
        <f t="shared" si="13"/>
        <v>-1.7470116293437643E-2</v>
      </c>
      <c r="S159" s="153">
        <f t="shared" si="15"/>
        <v>-1.1165671177199132E-2</v>
      </c>
      <c r="T159" s="153">
        <f t="shared" si="17"/>
        <v>-7.7179934977079645E-2</v>
      </c>
    </row>
    <row r="160" spans="11:20" x14ac:dyDescent="0.25">
      <c r="K160" s="25">
        <v>40512</v>
      </c>
      <c r="L160" s="26">
        <v>122.346982523674</v>
      </c>
      <c r="M160" s="147">
        <v>109.367426122571</v>
      </c>
      <c r="N160" s="151">
        <f t="shared" si="12"/>
        <v>3.0795137368198278E-2</v>
      </c>
      <c r="O160" s="151">
        <f t="shared" si="14"/>
        <v>6.3263426462849104E-2</v>
      </c>
      <c r="P160" s="151">
        <f t="shared" si="16"/>
        <v>8.7561338886337658E-2</v>
      </c>
      <c r="Q160" s="149">
        <v>124.687016565877</v>
      </c>
      <c r="R160" s="153">
        <f t="shared" si="13"/>
        <v>-1.4434038762184187E-2</v>
      </c>
      <c r="S160" s="153">
        <f t="shared" si="15"/>
        <v>-3.6243664158944533E-2</v>
      </c>
      <c r="T160" s="153">
        <f t="shared" si="17"/>
        <v>-7.3903545281275296E-2</v>
      </c>
    </row>
    <row r="161" spans="11:20" x14ac:dyDescent="0.25">
      <c r="K161" s="25">
        <v>40543</v>
      </c>
      <c r="L161" s="26">
        <v>122.97418399688399</v>
      </c>
      <c r="M161" s="147">
        <v>111.738236061346</v>
      </c>
      <c r="N161" s="151">
        <f t="shared" si="12"/>
        <v>2.1677477680767332E-2</v>
      </c>
      <c r="O161" s="151">
        <f t="shared" si="14"/>
        <v>8.2384855908865129E-2</v>
      </c>
      <c r="P161" s="151">
        <f t="shared" si="16"/>
        <v>0.1044900374587332</v>
      </c>
      <c r="Q161" s="149">
        <v>124.768750933367</v>
      </c>
      <c r="R161" s="153">
        <f t="shared" si="13"/>
        <v>6.5551626577597943E-4</v>
      </c>
      <c r="S161" s="153">
        <f t="shared" si="15"/>
        <v>-3.101722284884767E-2</v>
      </c>
      <c r="T161" s="153">
        <f t="shared" si="17"/>
        <v>-7.422155996887092E-2</v>
      </c>
    </row>
    <row r="162" spans="11:20" x14ac:dyDescent="0.25">
      <c r="K162" s="25">
        <v>40574</v>
      </c>
      <c r="L162" s="26">
        <v>122.285322753128</v>
      </c>
      <c r="M162" s="147">
        <v>110.843123032732</v>
      </c>
      <c r="N162" s="151">
        <f t="shared" si="12"/>
        <v>-8.0108032860173317E-3</v>
      </c>
      <c r="O162" s="151">
        <f t="shared" si="14"/>
        <v>4.4703677169788181E-2</v>
      </c>
      <c r="P162" s="151">
        <f t="shared" si="16"/>
        <v>9.3357864559211912E-2</v>
      </c>
      <c r="Q162" s="149">
        <v>124.094528667353</v>
      </c>
      <c r="R162" s="153">
        <f t="shared" si="13"/>
        <v>-5.4037750716449118E-3</v>
      </c>
      <c r="S162" s="153">
        <f t="shared" si="15"/>
        <v>-1.9117252149698838E-2</v>
      </c>
      <c r="T162" s="153">
        <f t="shared" si="17"/>
        <v>-9.3149228392412908E-2</v>
      </c>
    </row>
    <row r="163" spans="11:20" x14ac:dyDescent="0.25">
      <c r="K163" s="25">
        <v>40602</v>
      </c>
      <c r="L163" s="26">
        <v>120.86400975506101</v>
      </c>
      <c r="M163" s="147">
        <v>106.096641587338</v>
      </c>
      <c r="N163" s="151">
        <f t="shared" si="12"/>
        <v>-4.2821614147341869E-2</v>
      </c>
      <c r="O163" s="151">
        <f t="shared" si="14"/>
        <v>-2.9906386674651619E-2</v>
      </c>
      <c r="P163" s="151">
        <f t="shared" si="16"/>
        <v>5.4503401300317611E-2</v>
      </c>
      <c r="Q163" s="149">
        <v>123.56788215786</v>
      </c>
      <c r="R163" s="153">
        <f t="shared" si="13"/>
        <v>-4.2439140157800592E-3</v>
      </c>
      <c r="S163" s="153">
        <f t="shared" si="15"/>
        <v>-8.9755488489511315E-3</v>
      </c>
      <c r="T163" s="153">
        <f t="shared" si="17"/>
        <v>-0.10574945192884466</v>
      </c>
    </row>
    <row r="164" spans="11:20" x14ac:dyDescent="0.25">
      <c r="K164" s="25">
        <v>40633</v>
      </c>
      <c r="L164" s="26">
        <v>119.513208441016</v>
      </c>
      <c r="M164" s="147">
        <v>102.281419773644</v>
      </c>
      <c r="N164" s="151">
        <f t="shared" si="12"/>
        <v>-3.5959873532408926E-2</v>
      </c>
      <c r="O164" s="151">
        <f t="shared" si="14"/>
        <v>-8.4633663650373503E-2</v>
      </c>
      <c r="P164" s="151">
        <f t="shared" si="16"/>
        <v>6.5977284726288499E-3</v>
      </c>
      <c r="Q164" s="149">
        <v>122.87731361849799</v>
      </c>
      <c r="R164" s="153">
        <f t="shared" si="13"/>
        <v>-5.58857631370413E-3</v>
      </c>
      <c r="S164" s="153">
        <f t="shared" si="15"/>
        <v>-1.515954356134519E-2</v>
      </c>
      <c r="T164" s="153">
        <f t="shared" si="17"/>
        <v>-0.10491592849065523</v>
      </c>
    </row>
    <row r="165" spans="11:20" x14ac:dyDescent="0.25">
      <c r="K165" s="25">
        <v>40663</v>
      </c>
      <c r="L165" s="26">
        <v>120.0202984495</v>
      </c>
      <c r="M165" s="147">
        <v>101.296017333053</v>
      </c>
      <c r="N165" s="151">
        <f t="shared" si="12"/>
        <v>-9.6342272406050311E-3</v>
      </c>
      <c r="O165" s="151">
        <f t="shared" si="14"/>
        <v>-8.6131691696017421E-2</v>
      </c>
      <c r="P165" s="151">
        <f t="shared" si="16"/>
        <v>-3.7910494058215782E-2</v>
      </c>
      <c r="Q165" s="149">
        <v>123.8475838653</v>
      </c>
      <c r="R165" s="153">
        <f t="shared" si="13"/>
        <v>7.8962521089485094E-3</v>
      </c>
      <c r="S165" s="153">
        <f t="shared" si="15"/>
        <v>-1.9899733268254893E-3</v>
      </c>
      <c r="T165" s="153">
        <f t="shared" si="17"/>
        <v>-7.4627572280917764E-2</v>
      </c>
    </row>
    <row r="166" spans="11:20" x14ac:dyDescent="0.25">
      <c r="K166" s="25">
        <v>40694</v>
      </c>
      <c r="L166" s="26">
        <v>120.881610721416</v>
      </c>
      <c r="M166" s="147">
        <v>103.762418147068</v>
      </c>
      <c r="N166" s="151">
        <f t="shared" si="12"/>
        <v>2.4348448033308934E-2</v>
      </c>
      <c r="O166" s="151">
        <f t="shared" si="14"/>
        <v>-2.2000917327326341E-2</v>
      </c>
      <c r="P166" s="151">
        <f t="shared" si="16"/>
        <v>-3.7982050892704566E-2</v>
      </c>
      <c r="Q166" s="149">
        <v>124.265637006308</v>
      </c>
      <c r="R166" s="153">
        <f t="shared" si="13"/>
        <v>3.3755453918478118E-3</v>
      </c>
      <c r="S166" s="153">
        <f t="shared" si="15"/>
        <v>5.6467330851928121E-3</v>
      </c>
      <c r="T166" s="153">
        <f t="shared" si="17"/>
        <v>-4.0630179120805354E-2</v>
      </c>
    </row>
    <row r="167" spans="11:20" x14ac:dyDescent="0.25">
      <c r="K167" s="25">
        <v>40724</v>
      </c>
      <c r="L167" s="26">
        <v>120.83813751888999</v>
      </c>
      <c r="M167" s="147">
        <v>105.712410047614</v>
      </c>
      <c r="N167" s="151">
        <f t="shared" si="12"/>
        <v>1.8792853283181588E-2</v>
      </c>
      <c r="O167" s="151">
        <f t="shared" si="14"/>
        <v>3.3544609388127533E-2</v>
      </c>
      <c r="P167" s="151">
        <f t="shared" si="16"/>
        <v>-1.8004995576925586E-2</v>
      </c>
      <c r="Q167" s="149">
        <v>123.75148588974599</v>
      </c>
      <c r="R167" s="153">
        <f t="shared" si="13"/>
        <v>-4.1375164441953549E-3</v>
      </c>
      <c r="S167" s="153">
        <f t="shared" si="15"/>
        <v>7.1141876844904584E-3</v>
      </c>
      <c r="T167" s="153">
        <f t="shared" si="17"/>
        <v>-2.8241507807405197E-2</v>
      </c>
    </row>
    <row r="168" spans="11:20" x14ac:dyDescent="0.25">
      <c r="K168" s="25">
        <v>40755</v>
      </c>
      <c r="L168" s="26">
        <v>120.607109290445</v>
      </c>
      <c r="M168" s="147">
        <v>108.25153665373099</v>
      </c>
      <c r="N168" s="151">
        <f t="shared" si="12"/>
        <v>2.4019191360535208E-2</v>
      </c>
      <c r="O168" s="151">
        <f t="shared" si="14"/>
        <v>6.8665279285451186E-2</v>
      </c>
      <c r="P168" s="151">
        <f t="shared" si="16"/>
        <v>3.5379269217563847E-2</v>
      </c>
      <c r="Q168" s="149">
        <v>122.91585452343</v>
      </c>
      <c r="R168" s="153">
        <f t="shared" si="13"/>
        <v>-6.7524956190060381E-3</v>
      </c>
      <c r="S168" s="153">
        <f t="shared" si="15"/>
        <v>-7.5231935318444965E-3</v>
      </c>
      <c r="T168" s="153">
        <f t="shared" si="17"/>
        <v>-3.9282056597421566E-2</v>
      </c>
    </row>
    <row r="169" spans="11:20" x14ac:dyDescent="0.25">
      <c r="K169" s="25">
        <v>40786</v>
      </c>
      <c r="L169" s="26">
        <v>121.408187959533</v>
      </c>
      <c r="M169" s="147">
        <v>110.028842869152</v>
      </c>
      <c r="N169" s="151">
        <f t="shared" si="12"/>
        <v>1.6418300103269168E-2</v>
      </c>
      <c r="O169" s="151">
        <f t="shared" si="14"/>
        <v>6.0392045925551363E-2</v>
      </c>
      <c r="P169" s="151">
        <f t="shared" si="16"/>
        <v>6.9693679612460979E-2</v>
      </c>
      <c r="Q169" s="149">
        <v>123.50939231990399</v>
      </c>
      <c r="R169" s="153">
        <f t="shared" si="13"/>
        <v>4.8288139782721728E-3</v>
      </c>
      <c r="S169" s="153">
        <f t="shared" si="15"/>
        <v>-6.0857104556234498E-3</v>
      </c>
      <c r="T169" s="153">
        <f t="shared" si="17"/>
        <v>-4.5345997822505146E-2</v>
      </c>
    </row>
    <row r="170" spans="11:20" x14ac:dyDescent="0.25">
      <c r="K170" s="25">
        <v>40816</v>
      </c>
      <c r="L170" s="26">
        <v>122.934313254239</v>
      </c>
      <c r="M170" s="147">
        <v>111.67954236858</v>
      </c>
      <c r="N170" s="151">
        <f t="shared" si="12"/>
        <v>1.5002425331247293E-2</v>
      </c>
      <c r="O170" s="151">
        <f t="shared" si="14"/>
        <v>5.6446847804135114E-2</v>
      </c>
      <c r="P170" s="151">
        <f t="shared" si="16"/>
        <v>8.1816302417897058E-2</v>
      </c>
      <c r="Q170" s="149">
        <v>124.918447636718</v>
      </c>
      <c r="R170" s="153">
        <f t="shared" si="13"/>
        <v>1.1408487163181658E-2</v>
      </c>
      <c r="S170" s="153">
        <f t="shared" si="15"/>
        <v>9.4298806885575459E-3</v>
      </c>
      <c r="T170" s="153">
        <f t="shared" si="17"/>
        <v>-2.9854643867666009E-2</v>
      </c>
    </row>
    <row r="171" spans="11:20" x14ac:dyDescent="0.25">
      <c r="K171" s="25">
        <v>40847</v>
      </c>
      <c r="L171" s="26">
        <v>124.065697611884</v>
      </c>
      <c r="M171" s="147">
        <v>113.642496086739</v>
      </c>
      <c r="N171" s="151">
        <f t="shared" si="12"/>
        <v>1.7576663339831766E-2</v>
      </c>
      <c r="O171" s="151">
        <f t="shared" si="14"/>
        <v>4.9800303992471706E-2</v>
      </c>
      <c r="P171" s="151">
        <f t="shared" si="16"/>
        <v>7.1087951117280168E-2</v>
      </c>
      <c r="Q171" s="149">
        <v>125.81016357801801</v>
      </c>
      <c r="R171" s="153">
        <f t="shared" si="13"/>
        <v>7.1383847475694484E-3</v>
      </c>
      <c r="S171" s="153">
        <f t="shared" si="15"/>
        <v>2.3547076703894998E-2</v>
      </c>
      <c r="T171" s="153">
        <f t="shared" si="17"/>
        <v>-5.5563264299840487E-3</v>
      </c>
    </row>
    <row r="172" spans="11:20" x14ac:dyDescent="0.25">
      <c r="K172" s="25">
        <v>40877</v>
      </c>
      <c r="L172" s="26">
        <v>124.11735598508299</v>
      </c>
      <c r="M172" s="147">
        <v>113.489268643695</v>
      </c>
      <c r="N172" s="151">
        <f t="shared" si="12"/>
        <v>-1.34832873546753E-3</v>
      </c>
      <c r="O172" s="151">
        <f t="shared" si="14"/>
        <v>3.1450169649227311E-2</v>
      </c>
      <c r="P172" s="151">
        <f t="shared" si="16"/>
        <v>3.768802711425745E-2</v>
      </c>
      <c r="Q172" s="149">
        <v>125.851043158797</v>
      </c>
      <c r="R172" s="153">
        <f t="shared" si="13"/>
        <v>3.24930670276391E-4</v>
      </c>
      <c r="S172" s="153">
        <f t="shared" si="15"/>
        <v>1.8959293661066967E-2</v>
      </c>
      <c r="T172" s="153">
        <f t="shared" si="17"/>
        <v>9.3355878180387819E-3</v>
      </c>
    </row>
    <row r="173" spans="11:20" x14ac:dyDescent="0.25">
      <c r="K173" s="25">
        <v>40908</v>
      </c>
      <c r="L173" s="26">
        <v>123.603210681362</v>
      </c>
      <c r="M173" s="147">
        <v>113.87883618262001</v>
      </c>
      <c r="N173" s="151">
        <f t="shared" si="12"/>
        <v>3.4326376720963392E-3</v>
      </c>
      <c r="O173" s="151">
        <f t="shared" si="14"/>
        <v>1.9692897798431197E-2</v>
      </c>
      <c r="P173" s="151">
        <f t="shared" si="16"/>
        <v>1.915727504503284E-2</v>
      </c>
      <c r="Q173" s="149">
        <v>125.103712120393</v>
      </c>
      <c r="R173" s="153">
        <f t="shared" si="13"/>
        <v>-5.9382188629221178E-3</v>
      </c>
      <c r="S173" s="153">
        <f t="shared" si="15"/>
        <v>1.4830834610894961E-3</v>
      </c>
      <c r="T173" s="153">
        <f t="shared" si="17"/>
        <v>2.6846560899280725E-3</v>
      </c>
    </row>
    <row r="174" spans="11:20" x14ac:dyDescent="0.25">
      <c r="K174" s="25">
        <v>40939</v>
      </c>
      <c r="L174" s="26">
        <v>122.12784157562901</v>
      </c>
      <c r="M174" s="147">
        <v>111.11175255872401</v>
      </c>
      <c r="N174" s="151">
        <f t="shared" si="12"/>
        <v>-2.4298488785559846E-2</v>
      </c>
      <c r="O174" s="151">
        <f t="shared" si="14"/>
        <v>-2.2269341268985943E-2</v>
      </c>
      <c r="P174" s="151">
        <f t="shared" si="16"/>
        <v>2.4235109823880219E-3</v>
      </c>
      <c r="Q174" s="149">
        <v>123.925404793138</v>
      </c>
      <c r="R174" s="153">
        <f t="shared" si="13"/>
        <v>-9.4186439977181902E-3</v>
      </c>
      <c r="S174" s="153">
        <f t="shared" si="15"/>
        <v>-1.4980973963293676E-2</v>
      </c>
      <c r="T174" s="153">
        <f t="shared" si="17"/>
        <v>-1.3628632626371262E-3</v>
      </c>
    </row>
    <row r="175" spans="11:20" x14ac:dyDescent="0.25">
      <c r="K175" s="25">
        <v>40968</v>
      </c>
      <c r="L175" s="26">
        <v>120.35658229169</v>
      </c>
      <c r="M175" s="147">
        <v>109.484759673662</v>
      </c>
      <c r="N175" s="151">
        <f t="shared" si="12"/>
        <v>-1.4642851431959203E-2</v>
      </c>
      <c r="O175" s="151">
        <f t="shared" si="14"/>
        <v>-3.5285353565942423E-2</v>
      </c>
      <c r="P175" s="151">
        <f t="shared" si="16"/>
        <v>3.1934263287070497E-2</v>
      </c>
      <c r="Q175" s="149">
        <v>122.15072555117101</v>
      </c>
      <c r="R175" s="153">
        <f t="shared" si="13"/>
        <v>-1.4320544241347211E-2</v>
      </c>
      <c r="S175" s="153">
        <f t="shared" si="15"/>
        <v>-2.9402359446134896E-2</v>
      </c>
      <c r="T175" s="153">
        <f t="shared" si="17"/>
        <v>-1.1468648502679257E-2</v>
      </c>
    </row>
    <row r="176" spans="11:20" x14ac:dyDescent="0.25">
      <c r="K176" s="25">
        <v>40999</v>
      </c>
      <c r="L176" s="26">
        <v>120.35769454726299</v>
      </c>
      <c r="M176" s="147">
        <v>108.522774336325</v>
      </c>
      <c r="N176" s="151">
        <f t="shared" si="12"/>
        <v>-8.7864771334782432E-3</v>
      </c>
      <c r="O176" s="151">
        <f t="shared" si="14"/>
        <v>-4.7032987215515965E-2</v>
      </c>
      <c r="P176" s="151">
        <f t="shared" si="16"/>
        <v>6.1021391534196168E-2</v>
      </c>
      <c r="Q176" s="149">
        <v>122.450499713239</v>
      </c>
      <c r="R176" s="153">
        <f t="shared" si="13"/>
        <v>2.4541332907794811E-3</v>
      </c>
      <c r="S176" s="153">
        <f t="shared" si="15"/>
        <v>-2.1208102958613195E-2</v>
      </c>
      <c r="T176" s="153">
        <f t="shared" si="17"/>
        <v>-3.4734963899368809E-3</v>
      </c>
    </row>
    <row r="177" spans="11:20" x14ac:dyDescent="0.25">
      <c r="K177" s="25">
        <v>41029</v>
      </c>
      <c r="L177" s="26">
        <v>121.073121267723</v>
      </c>
      <c r="M177" s="147">
        <v>110.121975130547</v>
      </c>
      <c r="N177" s="151">
        <f t="shared" si="12"/>
        <v>1.4736084697446916E-2</v>
      </c>
      <c r="O177" s="151">
        <f t="shared" si="14"/>
        <v>-8.9079454277700698E-3</v>
      </c>
      <c r="P177" s="151">
        <f t="shared" si="16"/>
        <v>8.7130353491341905E-2</v>
      </c>
      <c r="Q177" s="149">
        <v>123.026115240279</v>
      </c>
      <c r="R177" s="153">
        <f t="shared" si="13"/>
        <v>4.7008017802132596E-3</v>
      </c>
      <c r="S177" s="153">
        <f t="shared" si="15"/>
        <v>-7.2567005478830771E-3</v>
      </c>
      <c r="T177" s="153">
        <f t="shared" si="17"/>
        <v>-6.6328998869646938E-3</v>
      </c>
    </row>
    <row r="178" spans="11:20" x14ac:dyDescent="0.25">
      <c r="K178" s="25">
        <v>41060</v>
      </c>
      <c r="L178" s="26">
        <v>122.58578282534999</v>
      </c>
      <c r="M178" s="147">
        <v>111.273759597504</v>
      </c>
      <c r="N178" s="151">
        <f t="shared" si="12"/>
        <v>1.0459170075650892E-2</v>
      </c>
      <c r="O178" s="151">
        <f t="shared" si="14"/>
        <v>1.6340173090523491E-2</v>
      </c>
      <c r="P178" s="151">
        <f t="shared" si="16"/>
        <v>7.2389807259404471E-2</v>
      </c>
      <c r="Q178" s="149">
        <v>124.67708935972399</v>
      </c>
      <c r="R178" s="153">
        <f t="shared" si="13"/>
        <v>1.3419704558016221E-2</v>
      </c>
      <c r="S178" s="153">
        <f t="shared" si="15"/>
        <v>2.0682347952936553E-2</v>
      </c>
      <c r="T178" s="153">
        <f t="shared" si="17"/>
        <v>3.3110710517270103E-3</v>
      </c>
    </row>
    <row r="179" spans="11:20" x14ac:dyDescent="0.25">
      <c r="K179" s="25">
        <v>41090</v>
      </c>
      <c r="L179" s="26">
        <v>123.240055555651</v>
      </c>
      <c r="M179" s="147">
        <v>112.95178250305101</v>
      </c>
      <c r="N179" s="151">
        <f t="shared" si="12"/>
        <v>1.5080131305140521E-2</v>
      </c>
      <c r="O179" s="151">
        <f t="shared" si="14"/>
        <v>4.0811785303239478E-2</v>
      </c>
      <c r="P179" s="151">
        <f t="shared" si="16"/>
        <v>6.8481765311909193E-2</v>
      </c>
      <c r="Q179" s="149">
        <v>125.10635242694801</v>
      </c>
      <c r="R179" s="153">
        <f t="shared" si="13"/>
        <v>3.4429987853299426E-3</v>
      </c>
      <c r="S179" s="153">
        <f t="shared" si="15"/>
        <v>2.1689194571917758E-2</v>
      </c>
      <c r="T179" s="153">
        <f t="shared" si="17"/>
        <v>1.0948285004101832E-2</v>
      </c>
    </row>
    <row r="180" spans="11:20" x14ac:dyDescent="0.25">
      <c r="K180" s="25">
        <v>41121</v>
      </c>
      <c r="L180" s="26">
        <v>124.25430972914801</v>
      </c>
      <c r="M180" s="147">
        <v>115.062389159671</v>
      </c>
      <c r="N180" s="151">
        <f t="shared" si="12"/>
        <v>1.8685908357072512E-2</v>
      </c>
      <c r="O180" s="151">
        <f t="shared" si="14"/>
        <v>4.4863107688245307E-2</v>
      </c>
      <c r="P180" s="151">
        <f t="shared" si="16"/>
        <v>6.2916912927769131E-2</v>
      </c>
      <c r="Q180" s="149">
        <v>125.86436861889599</v>
      </c>
      <c r="R180" s="153">
        <f t="shared" si="13"/>
        <v>6.0589744424897063E-3</v>
      </c>
      <c r="S180" s="153">
        <f t="shared" si="15"/>
        <v>2.307033244993284E-2</v>
      </c>
      <c r="T180" s="153">
        <f t="shared" si="17"/>
        <v>2.3988069780729093E-2</v>
      </c>
    </row>
    <row r="181" spans="11:20" x14ac:dyDescent="0.25">
      <c r="K181" s="25">
        <v>41152</v>
      </c>
      <c r="L181" s="26">
        <v>125.37216428368799</v>
      </c>
      <c r="M181" s="147">
        <v>117.19734543788501</v>
      </c>
      <c r="N181" s="151">
        <f t="shared" si="12"/>
        <v>1.8554770970828249E-2</v>
      </c>
      <c r="O181" s="151">
        <f t="shared" si="14"/>
        <v>5.3234346190940363E-2</v>
      </c>
      <c r="P181" s="151">
        <f t="shared" si="16"/>
        <v>6.5151122031319453E-2</v>
      </c>
      <c r="Q181" s="149">
        <v>126.696418305482</v>
      </c>
      <c r="R181" s="153">
        <f t="shared" si="13"/>
        <v>6.6106849437697068E-3</v>
      </c>
      <c r="S181" s="153">
        <f t="shared" si="15"/>
        <v>1.6196471670362422E-2</v>
      </c>
      <c r="T181" s="153">
        <f t="shared" si="17"/>
        <v>2.5803916007644423E-2</v>
      </c>
    </row>
    <row r="182" spans="11:20" x14ac:dyDescent="0.25">
      <c r="K182" s="25">
        <v>41182</v>
      </c>
      <c r="L182" s="26">
        <v>126.402233345642</v>
      </c>
      <c r="M182" s="147">
        <v>117.09198456079601</v>
      </c>
      <c r="N182" s="151">
        <f t="shared" si="12"/>
        <v>-8.9900395521191889E-4</v>
      </c>
      <c r="O182" s="151">
        <f t="shared" si="14"/>
        <v>3.6654596908492154E-2</v>
      </c>
      <c r="P182" s="151">
        <f t="shared" si="16"/>
        <v>4.8464043435574977E-2</v>
      </c>
      <c r="Q182" s="149">
        <v>127.97283882439299</v>
      </c>
      <c r="R182" s="153">
        <f t="shared" si="13"/>
        <v>1.0074637752058413E-2</v>
      </c>
      <c r="S182" s="153">
        <f t="shared" si="15"/>
        <v>2.2912396867447615E-2</v>
      </c>
      <c r="T182" s="153">
        <f t="shared" si="17"/>
        <v>2.4451081849476974E-2</v>
      </c>
    </row>
    <row r="183" spans="11:20" x14ac:dyDescent="0.25">
      <c r="K183" s="25">
        <v>41213</v>
      </c>
      <c r="L183" s="26">
        <v>128.15282395862999</v>
      </c>
      <c r="M183" s="147">
        <v>116.543953556807</v>
      </c>
      <c r="N183" s="151">
        <f t="shared" si="12"/>
        <v>-4.6803460206489289E-3</v>
      </c>
      <c r="O183" s="151">
        <f t="shared" si="14"/>
        <v>1.2876183155557941E-2</v>
      </c>
      <c r="P183" s="151">
        <f t="shared" si="16"/>
        <v>2.5531447917629624E-2</v>
      </c>
      <c r="Q183" s="149">
        <v>130.174714581621</v>
      </c>
      <c r="R183" s="153">
        <f t="shared" si="13"/>
        <v>1.7205805368195826E-2</v>
      </c>
      <c r="S183" s="153">
        <f t="shared" si="15"/>
        <v>3.4245958645979346E-2</v>
      </c>
      <c r="T183" s="153">
        <f t="shared" si="17"/>
        <v>3.469156131329898E-2</v>
      </c>
    </row>
    <row r="184" spans="11:20" x14ac:dyDescent="0.25">
      <c r="K184" s="25">
        <v>41243</v>
      </c>
      <c r="L184" s="26">
        <v>129.309892967911</v>
      </c>
      <c r="M184" s="147">
        <v>115.61485080573399</v>
      </c>
      <c r="N184" s="151">
        <f t="shared" si="12"/>
        <v>-7.972123157982014E-3</v>
      </c>
      <c r="O184" s="151">
        <f t="shared" si="14"/>
        <v>-1.3502819763010265E-2</v>
      </c>
      <c r="P184" s="151">
        <f t="shared" si="16"/>
        <v>1.8729366991625973E-2</v>
      </c>
      <c r="Q184" s="149">
        <v>131.79260406373001</v>
      </c>
      <c r="R184" s="153">
        <f t="shared" si="13"/>
        <v>1.2428600187900374E-2</v>
      </c>
      <c r="S184" s="153">
        <f t="shared" si="15"/>
        <v>4.0223597686561474E-2</v>
      </c>
      <c r="T184" s="153">
        <f t="shared" si="17"/>
        <v>4.7211058055641519E-2</v>
      </c>
    </row>
    <row r="185" spans="11:20" x14ac:dyDescent="0.25">
      <c r="K185" s="25">
        <v>41274</v>
      </c>
      <c r="L185" s="26">
        <v>130.30490987247501</v>
      </c>
      <c r="M185" s="147">
        <v>116.429311309753</v>
      </c>
      <c r="N185" s="151">
        <f t="shared" si="12"/>
        <v>7.0446010901101808E-3</v>
      </c>
      <c r="O185" s="151">
        <f t="shared" si="14"/>
        <v>-5.659424541557212E-3</v>
      </c>
      <c r="P185" s="151">
        <f t="shared" si="16"/>
        <v>2.2396392627713313E-2</v>
      </c>
      <c r="Q185" s="149">
        <v>132.77689042395301</v>
      </c>
      <c r="R185" s="153">
        <f t="shared" si="13"/>
        <v>7.4684491380641038E-3</v>
      </c>
      <c r="S185" s="153">
        <f t="shared" si="15"/>
        <v>3.7539618904228744E-2</v>
      </c>
      <c r="T185" s="153">
        <f t="shared" si="17"/>
        <v>6.1334537349105656E-2</v>
      </c>
    </row>
    <row r="186" spans="11:20" x14ac:dyDescent="0.25">
      <c r="K186" s="25">
        <v>41305</v>
      </c>
      <c r="L186" s="26">
        <v>129.030765514004</v>
      </c>
      <c r="M186" s="147">
        <v>115.78713443703801</v>
      </c>
      <c r="N186" s="151">
        <f t="shared" si="12"/>
        <v>-5.515594531058654E-3</v>
      </c>
      <c r="O186" s="151">
        <f t="shared" si="14"/>
        <v>-6.4938514326279284E-3</v>
      </c>
      <c r="P186" s="151">
        <f t="shared" si="16"/>
        <v>4.2078193986212264E-2</v>
      </c>
      <c r="Q186" s="149">
        <v>131.36271964328199</v>
      </c>
      <c r="R186" s="153">
        <f t="shared" si="13"/>
        <v>-1.0650729778017842E-2</v>
      </c>
      <c r="S186" s="153">
        <f t="shared" si="15"/>
        <v>9.1262351945937681E-3</v>
      </c>
      <c r="T186" s="153">
        <f t="shared" si="17"/>
        <v>6.001444871258399E-2</v>
      </c>
    </row>
    <row r="187" spans="11:20" x14ac:dyDescent="0.25">
      <c r="K187" s="25">
        <v>41333</v>
      </c>
      <c r="L187" s="26">
        <v>127.419489857703</v>
      </c>
      <c r="M187" s="147">
        <v>117.099946449614</v>
      </c>
      <c r="N187" s="151">
        <f t="shared" si="12"/>
        <v>1.1338150986799578E-2</v>
      </c>
      <c r="O187" s="151">
        <f t="shared" si="14"/>
        <v>1.2845197944123754E-2</v>
      </c>
      <c r="P187" s="151">
        <f t="shared" si="16"/>
        <v>6.955476541803951E-2</v>
      </c>
      <c r="Q187" s="149">
        <v>129.18706845101599</v>
      </c>
      <c r="R187" s="153">
        <f t="shared" si="13"/>
        <v>-1.6562166177542803E-2</v>
      </c>
      <c r="S187" s="153">
        <f t="shared" si="15"/>
        <v>-1.9769968362216117E-2</v>
      </c>
      <c r="T187" s="153">
        <f t="shared" si="17"/>
        <v>5.7603774910836236E-2</v>
      </c>
    </row>
    <row r="188" spans="11:20" x14ac:dyDescent="0.25">
      <c r="K188" s="25">
        <v>41364</v>
      </c>
      <c r="L188" s="26">
        <v>127.12646595325801</v>
      </c>
      <c r="M188" s="147">
        <v>118.525100038784</v>
      </c>
      <c r="N188" s="151">
        <f t="shared" si="12"/>
        <v>1.2170403423567899E-2</v>
      </c>
      <c r="O188" s="151">
        <f t="shared" si="14"/>
        <v>1.8000525000575474E-2</v>
      </c>
      <c r="P188" s="151">
        <f t="shared" si="16"/>
        <v>9.2167987444373711E-2</v>
      </c>
      <c r="Q188" s="149">
        <v>128.54001776422299</v>
      </c>
      <c r="R188" s="153">
        <f t="shared" si="13"/>
        <v>-5.0086335617898214E-3</v>
      </c>
      <c r="S188" s="153">
        <f t="shared" si="15"/>
        <v>-3.1909714455593874E-2</v>
      </c>
      <c r="T188" s="153">
        <f t="shared" si="17"/>
        <v>4.973044671311877E-2</v>
      </c>
    </row>
    <row r="189" spans="11:20" x14ac:dyDescent="0.25">
      <c r="K189" s="25">
        <v>41394</v>
      </c>
      <c r="L189" s="26">
        <v>129.24793720034901</v>
      </c>
      <c r="M189" s="147">
        <v>122.308586794341</v>
      </c>
      <c r="N189" s="151">
        <f t="shared" si="12"/>
        <v>3.192139685449713E-2</v>
      </c>
      <c r="O189" s="151">
        <f t="shared" si="14"/>
        <v>5.6322771860712884E-2</v>
      </c>
      <c r="P189" s="151">
        <f t="shared" si="16"/>
        <v>0.11066466660579821</v>
      </c>
      <c r="Q189" s="149">
        <v>130.24119022446101</v>
      </c>
      <c r="R189" s="153">
        <f t="shared" si="13"/>
        <v>1.3234574647083219E-2</v>
      </c>
      <c r="S189" s="153">
        <f t="shared" si="15"/>
        <v>-8.5376537716828071E-3</v>
      </c>
      <c r="T189" s="153">
        <f t="shared" si="17"/>
        <v>5.8646694403789335E-2</v>
      </c>
    </row>
    <row r="190" spans="11:20" x14ac:dyDescent="0.25">
      <c r="K190" s="25">
        <v>41425</v>
      </c>
      <c r="L190" s="26">
        <v>131.982214400174</v>
      </c>
      <c r="M190" s="147">
        <v>123.646401370956</v>
      </c>
      <c r="N190" s="151">
        <f t="shared" si="12"/>
        <v>1.0938026606950313E-2</v>
      </c>
      <c r="O190" s="151">
        <f t="shared" si="14"/>
        <v>5.5904849829788938E-2</v>
      </c>
      <c r="P190" s="151">
        <f t="shared" si="16"/>
        <v>0.11119101051502112</v>
      </c>
      <c r="Q190" s="149">
        <v>133.15945052684401</v>
      </c>
      <c r="R190" s="153">
        <f t="shared" si="13"/>
        <v>2.2406585023935888E-2</v>
      </c>
      <c r="S190" s="153">
        <f t="shared" si="15"/>
        <v>3.0749068954484704E-2</v>
      </c>
      <c r="T190" s="153">
        <f t="shared" si="17"/>
        <v>6.8034642215991425E-2</v>
      </c>
    </row>
    <row r="191" spans="11:20" x14ac:dyDescent="0.25">
      <c r="K191" s="25">
        <v>41455</v>
      </c>
      <c r="L191" s="26">
        <v>134.37421491963701</v>
      </c>
      <c r="M191" s="147">
        <v>124.63430759163199</v>
      </c>
      <c r="N191" s="151">
        <f t="shared" si="12"/>
        <v>7.9897692914825402E-3</v>
      </c>
      <c r="O191" s="151">
        <f t="shared" si="14"/>
        <v>5.1543576431059224E-2</v>
      </c>
      <c r="P191" s="151">
        <f t="shared" si="16"/>
        <v>0.10342931142556711</v>
      </c>
      <c r="Q191" s="149">
        <v>135.821190435061</v>
      </c>
      <c r="R191" s="153">
        <f t="shared" si="13"/>
        <v>1.9989117540556434E-2</v>
      </c>
      <c r="S191" s="153">
        <f t="shared" si="15"/>
        <v>5.6645181768946395E-2</v>
      </c>
      <c r="T191" s="153">
        <f t="shared" si="17"/>
        <v>8.5645834925685227E-2</v>
      </c>
    </row>
    <row r="192" spans="11:20" x14ac:dyDescent="0.25">
      <c r="K192" s="25">
        <v>41486</v>
      </c>
      <c r="L192" s="26">
        <v>135.34828197474701</v>
      </c>
      <c r="M192" s="147">
        <v>123.654248599878</v>
      </c>
      <c r="N192" s="151">
        <f t="shared" si="12"/>
        <v>-7.8634768443146541E-3</v>
      </c>
      <c r="O192" s="151">
        <f t="shared" si="14"/>
        <v>1.1002185871051839E-2</v>
      </c>
      <c r="P192" s="151">
        <f t="shared" si="16"/>
        <v>7.4671310955347625E-2</v>
      </c>
      <c r="Q192" s="149">
        <v>137.31570676925799</v>
      </c>
      <c r="R192" s="153">
        <f t="shared" si="13"/>
        <v>1.1003557908819461E-2</v>
      </c>
      <c r="S192" s="153">
        <f t="shared" si="15"/>
        <v>5.4318580263314376E-2</v>
      </c>
      <c r="T192" s="153">
        <f t="shared" si="17"/>
        <v>9.0981572275116607E-2</v>
      </c>
    </row>
    <row r="193" spans="11:20" x14ac:dyDescent="0.25">
      <c r="K193" s="25">
        <v>41517</v>
      </c>
      <c r="L193" s="26">
        <v>136.19380924053999</v>
      </c>
      <c r="M193" s="147">
        <v>124.028963106847</v>
      </c>
      <c r="N193" s="151">
        <f t="shared" si="12"/>
        <v>3.0303407380809499E-3</v>
      </c>
      <c r="O193" s="151">
        <f t="shared" si="14"/>
        <v>3.0939981402553496E-3</v>
      </c>
      <c r="P193" s="151">
        <f t="shared" si="16"/>
        <v>5.8291573443382871E-2</v>
      </c>
      <c r="Q193" s="149">
        <v>138.33769029089299</v>
      </c>
      <c r="R193" s="153">
        <f t="shared" si="13"/>
        <v>7.4425828310547004E-3</v>
      </c>
      <c r="S193" s="153">
        <f t="shared" si="15"/>
        <v>3.8887512253627632E-2</v>
      </c>
      <c r="T193" s="153">
        <f t="shared" si="17"/>
        <v>9.1883197181962473E-2</v>
      </c>
    </row>
    <row r="194" spans="11:20" x14ac:dyDescent="0.25">
      <c r="K194" s="25">
        <v>41547</v>
      </c>
      <c r="L194" s="26">
        <v>136.97699140613599</v>
      </c>
      <c r="M194" s="147">
        <v>124.560338777442</v>
      </c>
      <c r="N194" s="151">
        <f t="shared" si="12"/>
        <v>4.2842869704331488E-3</v>
      </c>
      <c r="O194" s="151">
        <f t="shared" si="14"/>
        <v>-5.9348678240633834E-4</v>
      </c>
      <c r="P194" s="151">
        <f t="shared" si="16"/>
        <v>6.3781942416120785E-2</v>
      </c>
      <c r="Q194" s="149">
        <v>139.158287978977</v>
      </c>
      <c r="R194" s="153">
        <f t="shared" si="13"/>
        <v>5.9318446502791833E-3</v>
      </c>
      <c r="S194" s="153">
        <f t="shared" si="15"/>
        <v>2.4569785710364167E-2</v>
      </c>
      <c r="T194" s="153">
        <f t="shared" si="17"/>
        <v>8.7404868543495384E-2</v>
      </c>
    </row>
    <row r="195" spans="11:20" x14ac:dyDescent="0.25">
      <c r="K195" s="25">
        <v>41578</v>
      </c>
      <c r="L195" s="26">
        <v>137.65413389201601</v>
      </c>
      <c r="M195" s="147">
        <v>125.796106247187</v>
      </c>
      <c r="N195" s="151">
        <f t="shared" si="12"/>
        <v>9.9210349126699349E-3</v>
      </c>
      <c r="O195" s="151">
        <f t="shared" si="14"/>
        <v>1.7321342950695096E-2</v>
      </c>
      <c r="P195" s="151">
        <f t="shared" si="16"/>
        <v>7.9387667982880217E-2</v>
      </c>
      <c r="Q195" s="149">
        <v>139.628915237738</v>
      </c>
      <c r="R195" s="153">
        <f t="shared" si="13"/>
        <v>3.3819563720998147E-3</v>
      </c>
      <c r="S195" s="153">
        <f t="shared" si="15"/>
        <v>1.6845913136266821E-2</v>
      </c>
      <c r="T195" s="153">
        <f t="shared" si="17"/>
        <v>7.2627012753610609E-2</v>
      </c>
    </row>
    <row r="196" spans="11:20" x14ac:dyDescent="0.25">
      <c r="K196" s="25">
        <v>41608</v>
      </c>
      <c r="L196" s="26">
        <v>138.55198103081301</v>
      </c>
      <c r="M196" s="147">
        <v>127.368406487893</v>
      </c>
      <c r="N196" s="151">
        <f t="shared" si="12"/>
        <v>1.2498798950234979E-2</v>
      </c>
      <c r="O196" s="151">
        <f t="shared" si="14"/>
        <v>2.6924706112145591E-2</v>
      </c>
      <c r="P196" s="151">
        <f t="shared" si="16"/>
        <v>0.10166129697220594</v>
      </c>
      <c r="Q196" s="149">
        <v>140.28780589524899</v>
      </c>
      <c r="R196" s="153">
        <f t="shared" si="13"/>
        <v>4.7188697010869252E-3</v>
      </c>
      <c r="S196" s="153">
        <f t="shared" si="15"/>
        <v>1.4096777243102432E-2</v>
      </c>
      <c r="T196" s="153">
        <f t="shared" si="17"/>
        <v>6.4458866200193032E-2</v>
      </c>
    </row>
    <row r="197" spans="11:20" x14ac:dyDescent="0.25">
      <c r="K197" s="25">
        <v>41639</v>
      </c>
      <c r="L197" s="26">
        <v>139.83197554978199</v>
      </c>
      <c r="M197" s="147">
        <v>128.32663777866301</v>
      </c>
      <c r="N197" s="151">
        <f t="shared" si="12"/>
        <v>7.5233043828737411E-3</v>
      </c>
      <c r="O197" s="151">
        <f t="shared" si="14"/>
        <v>3.02367433983175E-2</v>
      </c>
      <c r="P197" s="151">
        <f t="shared" si="16"/>
        <v>0.10218497674746096</v>
      </c>
      <c r="Q197" s="149">
        <v>141.685102131679</v>
      </c>
      <c r="R197" s="153">
        <f t="shared" si="13"/>
        <v>9.960211634312266E-3</v>
      </c>
      <c r="S197" s="153">
        <f t="shared" si="15"/>
        <v>1.8157841616186943E-2</v>
      </c>
      <c r="T197" s="153">
        <f t="shared" si="17"/>
        <v>6.7091582573460817E-2</v>
      </c>
    </row>
    <row r="198" spans="11:20" x14ac:dyDescent="0.25">
      <c r="K198" s="25">
        <v>41670</v>
      </c>
      <c r="L198" s="26">
        <v>141.88271850453199</v>
      </c>
      <c r="M198" s="147">
        <v>130.292844141156</v>
      </c>
      <c r="N198" s="151">
        <f t="shared" si="12"/>
        <v>1.5321887930113798E-2</v>
      </c>
      <c r="O198" s="151">
        <f t="shared" si="14"/>
        <v>3.5746240707426935E-2</v>
      </c>
      <c r="P198" s="151">
        <f t="shared" si="16"/>
        <v>0.12527911477078502</v>
      </c>
      <c r="Q198" s="149">
        <v>143.79377684916301</v>
      </c>
      <c r="R198" s="153">
        <f t="shared" si="13"/>
        <v>1.4882825969410929E-2</v>
      </c>
      <c r="S198" s="153">
        <f t="shared" si="15"/>
        <v>2.9828073965437296E-2</v>
      </c>
      <c r="T198" s="153">
        <f t="shared" si="17"/>
        <v>9.4631545689962904E-2</v>
      </c>
    </row>
    <row r="199" spans="11:20" x14ac:dyDescent="0.25">
      <c r="K199" s="25">
        <v>41698</v>
      </c>
      <c r="L199" s="26">
        <v>142.63195296370699</v>
      </c>
      <c r="M199" s="147">
        <v>131.019118902836</v>
      </c>
      <c r="N199" s="151">
        <f t="shared" si="12"/>
        <v>5.5741722921727188E-3</v>
      </c>
      <c r="O199" s="151">
        <f t="shared" si="14"/>
        <v>2.8662621411456701E-2</v>
      </c>
      <c r="P199" s="151">
        <f t="shared" si="16"/>
        <v>0.11886574567488095</v>
      </c>
      <c r="Q199" s="149">
        <v>144.61841540597601</v>
      </c>
      <c r="R199" s="153">
        <f t="shared" si="13"/>
        <v>5.7348695811643147E-3</v>
      </c>
      <c r="S199" s="153">
        <f t="shared" si="15"/>
        <v>3.0869464976596817E-2</v>
      </c>
      <c r="T199" s="153">
        <f t="shared" si="17"/>
        <v>0.11944962557000149</v>
      </c>
    </row>
    <row r="200" spans="11:20" x14ac:dyDescent="0.25">
      <c r="K200" s="25">
        <v>41729</v>
      </c>
      <c r="L200" s="26">
        <v>143.12979757916401</v>
      </c>
      <c r="M200" s="147">
        <v>133.277599509721</v>
      </c>
      <c r="N200" s="151">
        <f t="shared" ref="N200:N263" si="18">M200/M199-1</f>
        <v>1.7237794192158207E-2</v>
      </c>
      <c r="O200" s="151">
        <f t="shared" si="14"/>
        <v>3.8580935468732314E-2</v>
      </c>
      <c r="P200" s="151">
        <f t="shared" si="16"/>
        <v>0.1244673024204126</v>
      </c>
      <c r="Q200" s="149">
        <v>144.70783737741701</v>
      </c>
      <c r="R200" s="153">
        <f t="shared" ref="R200:R263" si="19">Q200/Q199-1</f>
        <v>6.1833046081982701E-4</v>
      </c>
      <c r="S200" s="153">
        <f t="shared" si="15"/>
        <v>2.1334178401683612E-2</v>
      </c>
      <c r="T200" s="153">
        <f t="shared" si="17"/>
        <v>0.12578043705307507</v>
      </c>
    </row>
    <row r="201" spans="11:20" x14ac:dyDescent="0.25">
      <c r="K201" s="25">
        <v>41759</v>
      </c>
      <c r="L201" s="26">
        <v>143.39448465181201</v>
      </c>
      <c r="M201" s="147">
        <v>134.52777211699299</v>
      </c>
      <c r="N201" s="151">
        <f t="shared" si="18"/>
        <v>9.3802155191189396E-3</v>
      </c>
      <c r="O201" s="151">
        <f t="shared" si="14"/>
        <v>3.2503150911718404E-2</v>
      </c>
      <c r="P201" s="151">
        <f t="shared" si="16"/>
        <v>9.990455815827759E-2</v>
      </c>
      <c r="Q201" s="149">
        <v>144.71995412314001</v>
      </c>
      <c r="R201" s="153">
        <f t="shared" si="19"/>
        <v>8.373247740145473E-5</v>
      </c>
      <c r="S201" s="153">
        <f t="shared" si="15"/>
        <v>6.4410108300343438E-3</v>
      </c>
      <c r="T201" s="153">
        <f t="shared" si="17"/>
        <v>0.11116885429045853</v>
      </c>
    </row>
    <row r="202" spans="11:20" x14ac:dyDescent="0.25">
      <c r="K202" s="25">
        <v>41790</v>
      </c>
      <c r="L202" s="26">
        <v>145.521353705607</v>
      </c>
      <c r="M202" s="147">
        <v>136.14742823934901</v>
      </c>
      <c r="N202" s="151">
        <f t="shared" si="18"/>
        <v>1.2039566974672455E-2</v>
      </c>
      <c r="O202" s="151">
        <f t="shared" ref="O202:O265" si="20">M202/M199-1</f>
        <v>3.914168694964415E-2</v>
      </c>
      <c r="P202" s="151">
        <f t="shared" si="16"/>
        <v>0.10110303842073187</v>
      </c>
      <c r="Q202" s="149">
        <v>146.88105317632699</v>
      </c>
      <c r="R202" s="153">
        <f t="shared" si="19"/>
        <v>1.4932972210232487E-2</v>
      </c>
      <c r="S202" s="153">
        <f t="shared" ref="S202:S265" si="21">Q202/Q199-1</f>
        <v>1.5645571582286077E-2</v>
      </c>
      <c r="T202" s="153">
        <f t="shared" si="17"/>
        <v>0.1030464048566857</v>
      </c>
    </row>
    <row r="203" spans="11:20" x14ac:dyDescent="0.25">
      <c r="K203" s="25">
        <v>41820</v>
      </c>
      <c r="L203" s="26">
        <v>147.75733330913499</v>
      </c>
      <c r="M203" s="147">
        <v>136.399313620783</v>
      </c>
      <c r="N203" s="151">
        <f t="shared" si="18"/>
        <v>1.8500928345936973E-3</v>
      </c>
      <c r="O203" s="151">
        <f t="shared" si="20"/>
        <v>2.3422646585364859E-2</v>
      </c>
      <c r="P203" s="151">
        <f t="shared" si="16"/>
        <v>9.4396208046498842E-2</v>
      </c>
      <c r="Q203" s="149">
        <v>149.529958179023</v>
      </c>
      <c r="R203" s="153">
        <f t="shared" si="19"/>
        <v>1.8034354638757133E-2</v>
      </c>
      <c r="S203" s="153">
        <f t="shared" si="21"/>
        <v>3.3323148828693139E-2</v>
      </c>
      <c r="T203" s="153">
        <f t="shared" si="17"/>
        <v>0.10093246642920906</v>
      </c>
    </row>
    <row r="204" spans="11:20" x14ac:dyDescent="0.25">
      <c r="K204" s="25">
        <v>41851</v>
      </c>
      <c r="L204" s="26">
        <v>150.28389761176899</v>
      </c>
      <c r="M204" s="147">
        <v>136.806316734175</v>
      </c>
      <c r="N204" s="151">
        <f t="shared" si="18"/>
        <v>2.983908808541047E-3</v>
      </c>
      <c r="O204" s="151">
        <f t="shared" si="20"/>
        <v>1.6937354877180733E-2</v>
      </c>
      <c r="P204" s="151">
        <f t="shared" si="16"/>
        <v>0.10636163563497636</v>
      </c>
      <c r="Q204" s="149">
        <v>152.540015054994</v>
      </c>
      <c r="R204" s="153">
        <f t="shared" si="19"/>
        <v>2.0130125846536062E-2</v>
      </c>
      <c r="S204" s="153">
        <f t="shared" si="21"/>
        <v>5.4035816824541172E-2</v>
      </c>
      <c r="T204" s="153">
        <f t="shared" si="17"/>
        <v>0.11087084386725388</v>
      </c>
    </row>
    <row r="205" spans="11:20" x14ac:dyDescent="0.25">
      <c r="K205" s="25">
        <v>41882</v>
      </c>
      <c r="L205" s="26">
        <v>151.68845440085801</v>
      </c>
      <c r="M205" s="147">
        <v>137.520002257264</v>
      </c>
      <c r="N205" s="151">
        <f t="shared" si="18"/>
        <v>5.2167585541809114E-3</v>
      </c>
      <c r="O205" s="151">
        <f t="shared" si="20"/>
        <v>1.0081527324203199E-2</v>
      </c>
      <c r="P205" s="151">
        <f t="shared" si="16"/>
        <v>0.10877329627270127</v>
      </c>
      <c r="Q205" s="149">
        <v>154.14881704794701</v>
      </c>
      <c r="R205" s="153">
        <f t="shared" si="19"/>
        <v>1.0546753862407776E-2</v>
      </c>
      <c r="S205" s="153">
        <f t="shared" si="21"/>
        <v>4.9480608386537561E-2</v>
      </c>
      <c r="T205" s="153">
        <f t="shared" si="17"/>
        <v>0.11429370205478184</v>
      </c>
    </row>
    <row r="206" spans="11:20" x14ac:dyDescent="0.25">
      <c r="K206" s="25">
        <v>41912</v>
      </c>
      <c r="L206" s="26">
        <v>153.094139689842</v>
      </c>
      <c r="M206" s="147">
        <v>139.461245638073</v>
      </c>
      <c r="N206" s="151">
        <f t="shared" si="18"/>
        <v>1.4116080198845804E-2</v>
      </c>
      <c r="O206" s="151">
        <f t="shared" si="20"/>
        <v>2.2448294907133848E-2</v>
      </c>
      <c r="P206" s="151">
        <f t="shared" si="16"/>
        <v>0.11962802130182992</v>
      </c>
      <c r="Q206" s="149">
        <v>155.39595513731601</v>
      </c>
      <c r="R206" s="153">
        <f t="shared" si="19"/>
        <v>8.0904810899786739E-3</v>
      </c>
      <c r="S206" s="153">
        <f t="shared" si="21"/>
        <v>3.9229576666302668E-2</v>
      </c>
      <c r="T206" s="153">
        <f t="shared" si="17"/>
        <v>0.11668487299004471</v>
      </c>
    </row>
    <row r="207" spans="11:20" x14ac:dyDescent="0.25">
      <c r="K207" s="25">
        <v>41943</v>
      </c>
      <c r="L207" s="26">
        <v>153.767565524357</v>
      </c>
      <c r="M207" s="147">
        <v>141.333019295063</v>
      </c>
      <c r="N207" s="151">
        <f t="shared" si="18"/>
        <v>1.342146091142471E-2</v>
      </c>
      <c r="O207" s="151">
        <f t="shared" si="20"/>
        <v>3.3088403145036915E-2</v>
      </c>
      <c r="P207" s="151">
        <f t="shared" si="16"/>
        <v>0.12350869602709524</v>
      </c>
      <c r="Q207" s="149">
        <v>155.71870317631701</v>
      </c>
      <c r="R207" s="153">
        <f t="shared" si="19"/>
        <v>2.0769397679354373E-3</v>
      </c>
      <c r="S207" s="153">
        <f t="shared" si="21"/>
        <v>2.0838388669209396E-2</v>
      </c>
      <c r="T207" s="153">
        <f t="shared" si="17"/>
        <v>0.11523249257636836</v>
      </c>
    </row>
    <row r="208" spans="11:20" x14ac:dyDescent="0.25">
      <c r="K208" s="25">
        <v>41973</v>
      </c>
      <c r="L208" s="26">
        <v>155.06422391694099</v>
      </c>
      <c r="M208" s="147">
        <v>143.91524582836601</v>
      </c>
      <c r="N208" s="151">
        <f t="shared" si="18"/>
        <v>1.8270511351010432E-2</v>
      </c>
      <c r="O208" s="151">
        <f t="shared" si="20"/>
        <v>4.6504097339514106E-2</v>
      </c>
      <c r="P208" s="151">
        <f t="shared" si="16"/>
        <v>0.12991321628920494</v>
      </c>
      <c r="Q208" s="149">
        <v>156.62205114347401</v>
      </c>
      <c r="R208" s="153">
        <f t="shared" si="19"/>
        <v>5.8011526472458996E-3</v>
      </c>
      <c r="S208" s="153">
        <f t="shared" si="21"/>
        <v>1.6044457186834782E-2</v>
      </c>
      <c r="T208" s="153">
        <f t="shared" si="17"/>
        <v>0.1164338207728588</v>
      </c>
    </row>
    <row r="209" spans="11:20" x14ac:dyDescent="0.25">
      <c r="K209" s="25">
        <v>42004</v>
      </c>
      <c r="L209" s="26">
        <v>155.90255696367799</v>
      </c>
      <c r="M209" s="147">
        <v>146.048665488013</v>
      </c>
      <c r="N209" s="151">
        <f t="shared" si="18"/>
        <v>1.4824139356238275E-2</v>
      </c>
      <c r="O209" s="151">
        <f t="shared" si="20"/>
        <v>4.7234769916192576E-2</v>
      </c>
      <c r="P209" s="151">
        <f t="shared" si="16"/>
        <v>0.13810092757138093</v>
      </c>
      <c r="Q209" s="149">
        <v>157.16447294155299</v>
      </c>
      <c r="R209" s="153">
        <f t="shared" si="19"/>
        <v>3.4632530612312973E-3</v>
      </c>
      <c r="S209" s="153">
        <f t="shared" si="21"/>
        <v>1.138071967622456E-2</v>
      </c>
      <c r="T209" s="153">
        <f t="shared" si="17"/>
        <v>0.1092519296452763</v>
      </c>
    </row>
    <row r="210" spans="11:20" x14ac:dyDescent="0.25">
      <c r="K210" s="25">
        <v>42035</v>
      </c>
      <c r="L210" s="26">
        <v>157.26769616852499</v>
      </c>
      <c r="M210" s="147">
        <v>148.38548409038199</v>
      </c>
      <c r="N210" s="151">
        <f t="shared" si="18"/>
        <v>1.6000273570187407E-2</v>
      </c>
      <c r="O210" s="151">
        <f t="shared" si="20"/>
        <v>4.9899625936635994E-2</v>
      </c>
      <c r="P210" s="151">
        <f t="shared" si="16"/>
        <v>0.13886134782371373</v>
      </c>
      <c r="Q210" s="149">
        <v>158.36062527205499</v>
      </c>
      <c r="R210" s="153">
        <f t="shared" si="19"/>
        <v>7.6108315582672503E-3</v>
      </c>
      <c r="S210" s="153">
        <f t="shared" si="21"/>
        <v>1.6965990865892344E-2</v>
      </c>
      <c r="T210" s="153">
        <f t="shared" si="17"/>
        <v>0.10130374722803426</v>
      </c>
    </row>
    <row r="211" spans="11:20" x14ac:dyDescent="0.25">
      <c r="K211" s="25">
        <v>42063</v>
      </c>
      <c r="L211" s="26">
        <v>157.54672721203599</v>
      </c>
      <c r="M211" s="147">
        <v>148.15866895387501</v>
      </c>
      <c r="N211" s="151">
        <f t="shared" si="18"/>
        <v>-1.5285534019542357E-3</v>
      </c>
      <c r="O211" s="151">
        <f t="shared" si="20"/>
        <v>2.9485570490354496E-2</v>
      </c>
      <c r="P211" s="151">
        <f t="shared" ref="P211:P274" si="22">M211/M199-1</f>
        <v>0.13081716771236818</v>
      </c>
      <c r="Q211" s="149">
        <v>158.87512169919199</v>
      </c>
      <c r="R211" s="153">
        <f t="shared" si="19"/>
        <v>3.2488911069472604E-3</v>
      </c>
      <c r="S211" s="153">
        <f t="shared" si="21"/>
        <v>1.4385398092213952E-2</v>
      </c>
      <c r="T211" s="153">
        <f t="shared" ref="T211:T274" si="23">Q211/Q199-1</f>
        <v>9.8581541314736842E-2</v>
      </c>
    </row>
    <row r="212" spans="11:20" x14ac:dyDescent="0.25">
      <c r="K212" s="25">
        <v>42094</v>
      </c>
      <c r="L212" s="26">
        <v>158.46610998328799</v>
      </c>
      <c r="M212" s="147">
        <v>149.03930391109</v>
      </c>
      <c r="N212" s="151">
        <f t="shared" si="18"/>
        <v>5.9438638551021494E-3</v>
      </c>
      <c r="O212" s="151">
        <f t="shared" si="20"/>
        <v>2.0476999314468003E-2</v>
      </c>
      <c r="P212" s="151">
        <f t="shared" si="22"/>
        <v>0.11826221705185636</v>
      </c>
      <c r="Q212" s="149">
        <v>159.875442397868</v>
      </c>
      <c r="R212" s="153">
        <f t="shared" si="19"/>
        <v>6.2962702276947446E-3</v>
      </c>
      <c r="S212" s="153">
        <f t="shared" si="21"/>
        <v>1.7249251090754925E-2</v>
      </c>
      <c r="T212" s="153">
        <f t="shared" si="23"/>
        <v>0.10481536657127899</v>
      </c>
    </row>
    <row r="213" spans="11:20" x14ac:dyDescent="0.25">
      <c r="K213" s="25">
        <v>42124</v>
      </c>
      <c r="L213" s="26">
        <v>159.353266666851</v>
      </c>
      <c r="M213" s="147">
        <v>149.483984755036</v>
      </c>
      <c r="N213" s="151">
        <f t="shared" si="18"/>
        <v>2.9836481537197646E-3</v>
      </c>
      <c r="O213" s="151">
        <f t="shared" si="20"/>
        <v>7.4030197184578039E-3</v>
      </c>
      <c r="P213" s="151">
        <f t="shared" si="22"/>
        <v>0.11117565096548421</v>
      </c>
      <c r="Q213" s="149">
        <v>160.918790130872</v>
      </c>
      <c r="R213" s="153">
        <f t="shared" si="19"/>
        <v>6.5260037273735527E-3</v>
      </c>
      <c r="S213" s="153">
        <f t="shared" si="21"/>
        <v>1.6154046212069506E-2</v>
      </c>
      <c r="T213" s="153">
        <f t="shared" si="23"/>
        <v>0.11193229092616108</v>
      </c>
    </row>
    <row r="214" spans="11:20" x14ac:dyDescent="0.25">
      <c r="K214" s="25">
        <v>42155</v>
      </c>
      <c r="L214" s="26">
        <v>161.795454921816</v>
      </c>
      <c r="M214" s="147">
        <v>151.59146081031099</v>
      </c>
      <c r="N214" s="151">
        <f t="shared" si="18"/>
        <v>1.4098340091271755E-2</v>
      </c>
      <c r="O214" s="151">
        <f t="shared" si="20"/>
        <v>2.3169699624560502E-2</v>
      </c>
      <c r="P214" s="151">
        <f t="shared" si="22"/>
        <v>0.11343609475906624</v>
      </c>
      <c r="Q214" s="149">
        <v>163.336174451842</v>
      </c>
      <c r="R214" s="153">
        <f t="shared" si="19"/>
        <v>1.5022386876038407E-2</v>
      </c>
      <c r="S214" s="153">
        <f t="shared" si="21"/>
        <v>2.8078988736174759E-2</v>
      </c>
      <c r="T214" s="153">
        <f t="shared" si="23"/>
        <v>0.11203025114315501</v>
      </c>
    </row>
    <row r="215" spans="11:20" x14ac:dyDescent="0.25">
      <c r="K215" s="25">
        <v>42185</v>
      </c>
      <c r="L215" s="26">
        <v>164.154952251183</v>
      </c>
      <c r="M215" s="147">
        <v>152.19689742761901</v>
      </c>
      <c r="N215" s="151">
        <f t="shared" si="18"/>
        <v>3.9938701960633427E-3</v>
      </c>
      <c r="O215" s="151">
        <f t="shared" si="20"/>
        <v>2.1186314171278475E-2</v>
      </c>
      <c r="P215" s="151">
        <f t="shared" si="22"/>
        <v>0.1158186459116386</v>
      </c>
      <c r="Q215" s="149">
        <v>166.004536068406</v>
      </c>
      <c r="R215" s="153">
        <f t="shared" si="19"/>
        <v>1.6336623687428942E-2</v>
      </c>
      <c r="S215" s="153">
        <f t="shared" si="21"/>
        <v>3.8336679971681109E-2</v>
      </c>
      <c r="T215" s="153">
        <f t="shared" si="23"/>
        <v>0.11017576738474699</v>
      </c>
    </row>
    <row r="216" spans="11:20" x14ac:dyDescent="0.25">
      <c r="K216" s="25">
        <v>42216</v>
      </c>
      <c r="L216" s="26">
        <v>166.51441673420501</v>
      </c>
      <c r="M216" s="147">
        <v>153.977578723059</v>
      </c>
      <c r="N216" s="151">
        <f t="shared" si="18"/>
        <v>1.1699852792904863E-2</v>
      </c>
      <c r="O216" s="151">
        <f t="shared" si="20"/>
        <v>3.0060705000517496E-2</v>
      </c>
      <c r="P216" s="151">
        <f t="shared" si="22"/>
        <v>0.12551512531580733</v>
      </c>
      <c r="Q216" s="149">
        <v>168.44461680514499</v>
      </c>
      <c r="R216" s="153">
        <f t="shared" si="19"/>
        <v>1.46988798892429E-2</v>
      </c>
      <c r="S216" s="153">
        <f t="shared" si="21"/>
        <v>4.6767855190511964E-2</v>
      </c>
      <c r="T216" s="153">
        <f t="shared" si="23"/>
        <v>0.1042651119735174</v>
      </c>
    </row>
    <row r="217" spans="11:20" x14ac:dyDescent="0.25">
      <c r="K217" s="25">
        <v>42247</v>
      </c>
      <c r="L217" s="26">
        <v>167.57038934577</v>
      </c>
      <c r="M217" s="147">
        <v>155.22081447187799</v>
      </c>
      <c r="N217" s="151">
        <f t="shared" si="18"/>
        <v>8.0741349430819565E-3</v>
      </c>
      <c r="O217" s="151">
        <f t="shared" si="20"/>
        <v>2.3941676148292235E-2</v>
      </c>
      <c r="P217" s="151">
        <f t="shared" si="22"/>
        <v>0.12871445552698879</v>
      </c>
      <c r="Q217" s="149">
        <v>169.48599458976901</v>
      </c>
      <c r="R217" s="153">
        <f t="shared" si="19"/>
        <v>6.1823156143283597E-3</v>
      </c>
      <c r="S217" s="153">
        <f t="shared" si="21"/>
        <v>3.7651305098615584E-2</v>
      </c>
      <c r="T217" s="153">
        <f t="shared" si="23"/>
        <v>9.9495914633269456E-2</v>
      </c>
    </row>
    <row r="218" spans="11:20" x14ac:dyDescent="0.25">
      <c r="K218" s="25">
        <v>42277</v>
      </c>
      <c r="L218" s="26">
        <v>167.29601744609201</v>
      </c>
      <c r="M218" s="147">
        <v>155.48498649631199</v>
      </c>
      <c r="N218" s="151">
        <f t="shared" si="18"/>
        <v>1.701911082819807E-3</v>
      </c>
      <c r="O218" s="151">
        <f t="shared" si="20"/>
        <v>2.1604179351006225E-2</v>
      </c>
      <c r="P218" s="151">
        <f t="shared" si="22"/>
        <v>0.1148974454152194</v>
      </c>
      <c r="Q218" s="149">
        <v>169.15773537716601</v>
      </c>
      <c r="R218" s="153">
        <f t="shared" si="19"/>
        <v>-1.9367925556181831E-3</v>
      </c>
      <c r="S218" s="153">
        <f t="shared" si="21"/>
        <v>1.8994657516229863E-2</v>
      </c>
      <c r="T218" s="153">
        <f t="shared" si="23"/>
        <v>8.8559449489463038E-2</v>
      </c>
    </row>
    <row r="219" spans="11:20" x14ac:dyDescent="0.25">
      <c r="K219" s="25">
        <v>42308</v>
      </c>
      <c r="L219" s="26">
        <v>165.788832947093</v>
      </c>
      <c r="M219" s="147">
        <v>153.43713898573699</v>
      </c>
      <c r="N219" s="151">
        <f t="shared" si="18"/>
        <v>-1.3170708997190306E-2</v>
      </c>
      <c r="O219" s="151">
        <f t="shared" si="20"/>
        <v>-3.5098599536627084E-3</v>
      </c>
      <c r="P219" s="151">
        <f t="shared" si="22"/>
        <v>8.5642546597013203E-2</v>
      </c>
      <c r="Q219" s="149">
        <v>167.81613361070501</v>
      </c>
      <c r="R219" s="153">
        <f t="shared" si="19"/>
        <v>-7.9310695633850736E-3</v>
      </c>
      <c r="S219" s="153">
        <f t="shared" si="21"/>
        <v>-3.7310969407055028E-3</v>
      </c>
      <c r="T219" s="153">
        <f t="shared" si="23"/>
        <v>7.7687716296290565E-2</v>
      </c>
    </row>
    <row r="220" spans="11:20" x14ac:dyDescent="0.25">
      <c r="K220" s="25">
        <v>42338</v>
      </c>
      <c r="L220" s="26">
        <v>165.889756810504</v>
      </c>
      <c r="M220" s="147">
        <v>152.942468426521</v>
      </c>
      <c r="N220" s="151">
        <f t="shared" si="18"/>
        <v>-3.22392976358854E-3</v>
      </c>
      <c r="O220" s="151">
        <f t="shared" si="20"/>
        <v>-1.4678096189024714E-2</v>
      </c>
      <c r="P220" s="151">
        <f t="shared" si="22"/>
        <v>6.2725964481351149E-2</v>
      </c>
      <c r="Q220" s="149">
        <v>168.06005123477601</v>
      </c>
      <c r="R220" s="153">
        <f t="shared" si="19"/>
        <v>1.4534813716828854E-3</v>
      </c>
      <c r="S220" s="153">
        <f t="shared" si="21"/>
        <v>-8.4133403379105243E-3</v>
      </c>
      <c r="T220" s="153">
        <f t="shared" si="23"/>
        <v>7.3029308502825074E-2</v>
      </c>
    </row>
    <row r="221" spans="11:20" x14ac:dyDescent="0.25">
      <c r="K221" s="25">
        <v>42369</v>
      </c>
      <c r="L221" s="26">
        <v>167.69993980614501</v>
      </c>
      <c r="M221" s="147">
        <v>155.00103822054601</v>
      </c>
      <c r="N221" s="151">
        <f t="shared" si="18"/>
        <v>1.3459765722390049E-2</v>
      </c>
      <c r="O221" s="151">
        <f t="shared" si="20"/>
        <v>-3.1125080734238919E-3</v>
      </c>
      <c r="P221" s="151">
        <f t="shared" si="22"/>
        <v>6.1297189554037956E-2</v>
      </c>
      <c r="Q221" s="149">
        <v>169.73388492124701</v>
      </c>
      <c r="R221" s="153">
        <f t="shared" si="19"/>
        <v>9.9597356669414161E-3</v>
      </c>
      <c r="S221" s="153">
        <f t="shared" si="21"/>
        <v>3.4059899347576028E-3</v>
      </c>
      <c r="T221" s="153">
        <f t="shared" si="23"/>
        <v>7.9976166015384376E-2</v>
      </c>
    </row>
    <row r="222" spans="11:20" x14ac:dyDescent="0.25">
      <c r="K222" s="25">
        <v>42400</v>
      </c>
      <c r="L222" s="26">
        <v>171.50216373459199</v>
      </c>
      <c r="M222" s="147">
        <v>159.74711951998799</v>
      </c>
      <c r="N222" s="151">
        <f t="shared" si="18"/>
        <v>3.0619674254626084E-2</v>
      </c>
      <c r="O222" s="151">
        <f t="shared" si="20"/>
        <v>4.1124206146971654E-2</v>
      </c>
      <c r="P222" s="151">
        <f t="shared" si="22"/>
        <v>7.6568375264292055E-2</v>
      </c>
      <c r="Q222" s="149">
        <v>173.274230940389</v>
      </c>
      <c r="R222" s="153">
        <f t="shared" si="19"/>
        <v>2.0858215911246258E-2</v>
      </c>
      <c r="S222" s="153">
        <f t="shared" si="21"/>
        <v>3.2524270534950661E-2</v>
      </c>
      <c r="T222" s="153">
        <f t="shared" si="23"/>
        <v>9.4174960743639735E-2</v>
      </c>
    </row>
    <row r="223" spans="11:20" x14ac:dyDescent="0.25">
      <c r="K223" s="25">
        <v>42429</v>
      </c>
      <c r="L223" s="26">
        <v>173.04693887066199</v>
      </c>
      <c r="M223" s="147">
        <v>162.08133788916501</v>
      </c>
      <c r="N223" s="151">
        <f t="shared" si="18"/>
        <v>1.4611959052475809E-2</v>
      </c>
      <c r="O223" s="151">
        <f t="shared" si="20"/>
        <v>5.9753641723355955E-2</v>
      </c>
      <c r="P223" s="151">
        <f t="shared" si="22"/>
        <v>9.3971341897141514E-2</v>
      </c>
      <c r="Q223" s="149">
        <v>174.66287250445899</v>
      </c>
      <c r="R223" s="153">
        <f t="shared" si="19"/>
        <v>8.0141262583224293E-3</v>
      </c>
      <c r="S223" s="153">
        <f t="shared" si="21"/>
        <v>3.9288463981597799E-2</v>
      </c>
      <c r="T223" s="153">
        <f t="shared" si="23"/>
        <v>9.9372076863984526E-2</v>
      </c>
    </row>
    <row r="224" spans="11:20" x14ac:dyDescent="0.25">
      <c r="K224" s="25">
        <v>42460</v>
      </c>
      <c r="L224" s="26">
        <v>172.808219015736</v>
      </c>
      <c r="M224" s="147">
        <v>161.78111074993399</v>
      </c>
      <c r="N224" s="151">
        <f t="shared" si="18"/>
        <v>-1.8523239204524256E-3</v>
      </c>
      <c r="O224" s="151">
        <f t="shared" si="20"/>
        <v>4.3742110422130498E-2</v>
      </c>
      <c r="P224" s="151">
        <f t="shared" si="22"/>
        <v>8.5492930418174629E-2</v>
      </c>
      <c r="Q224" s="149">
        <v>174.61057773770099</v>
      </c>
      <c r="R224" s="153">
        <f t="shared" si="19"/>
        <v>-2.9940402335171257E-4</v>
      </c>
      <c r="S224" s="153">
        <f t="shared" si="21"/>
        <v>2.8731403978154768E-2</v>
      </c>
      <c r="T224" s="153">
        <f t="shared" si="23"/>
        <v>9.2166345993044629E-2</v>
      </c>
    </row>
    <row r="225" spans="11:20" x14ac:dyDescent="0.25">
      <c r="K225" s="25">
        <v>42490</v>
      </c>
      <c r="L225" s="26">
        <v>171.29356143376501</v>
      </c>
      <c r="M225" s="147">
        <v>159.509976079853</v>
      </c>
      <c r="N225" s="151">
        <f t="shared" si="18"/>
        <v>-1.4038317944246814E-2</v>
      </c>
      <c r="O225" s="151">
        <f t="shared" si="20"/>
        <v>-1.484492746082422E-3</v>
      </c>
      <c r="P225" s="151">
        <f t="shared" si="22"/>
        <v>6.7070672094050154E-2</v>
      </c>
      <c r="Q225" s="149">
        <v>173.30112287674899</v>
      </c>
      <c r="R225" s="153">
        <f t="shared" si="19"/>
        <v>-7.4992871446715181E-3</v>
      </c>
      <c r="S225" s="153">
        <f t="shared" si="21"/>
        <v>1.5519870562430427E-4</v>
      </c>
      <c r="T225" s="153">
        <f t="shared" si="23"/>
        <v>7.6947712170882587E-2</v>
      </c>
    </row>
    <row r="226" spans="11:20" x14ac:dyDescent="0.25">
      <c r="K226" s="25">
        <v>42521</v>
      </c>
      <c r="L226" s="26">
        <v>172.656814249288</v>
      </c>
      <c r="M226" s="147">
        <v>160.201723840087</v>
      </c>
      <c r="N226" s="151">
        <f t="shared" si="18"/>
        <v>4.3367053098151143E-3</v>
      </c>
      <c r="O226" s="151">
        <f t="shared" si="20"/>
        <v>-1.159673330413491E-2</v>
      </c>
      <c r="P226" s="151">
        <f t="shared" si="22"/>
        <v>5.679912960631861E-2</v>
      </c>
      <c r="Q226" s="149">
        <v>174.78837824605199</v>
      </c>
      <c r="R226" s="153">
        <f t="shared" si="19"/>
        <v>8.581914211604591E-3</v>
      </c>
      <c r="S226" s="153">
        <f t="shared" si="21"/>
        <v>7.1855993087366343E-4</v>
      </c>
      <c r="T226" s="153">
        <f t="shared" si="23"/>
        <v>7.0114313823277152E-2</v>
      </c>
    </row>
    <row r="227" spans="11:20" x14ac:dyDescent="0.25">
      <c r="K227" s="25">
        <v>42551</v>
      </c>
      <c r="L227" s="26">
        <v>175.33359864946101</v>
      </c>
      <c r="M227" s="147">
        <v>162.51964850492399</v>
      </c>
      <c r="N227" s="151">
        <f t="shared" si="18"/>
        <v>1.4468787284403595E-2</v>
      </c>
      <c r="O227" s="151">
        <f t="shared" si="20"/>
        <v>4.5650431720150042E-3</v>
      </c>
      <c r="P227" s="151">
        <f t="shared" si="22"/>
        <v>6.7824977064425473E-2</v>
      </c>
      <c r="Q227" s="149">
        <v>177.452556238037</v>
      </c>
      <c r="R227" s="153">
        <f t="shared" si="19"/>
        <v>1.5242306260400351E-2</v>
      </c>
      <c r="S227" s="153">
        <f t="shared" si="21"/>
        <v>1.6276095853741568E-2</v>
      </c>
      <c r="T227" s="153">
        <f t="shared" si="23"/>
        <v>6.8962092487120819E-2</v>
      </c>
    </row>
    <row r="228" spans="11:20" x14ac:dyDescent="0.25">
      <c r="K228" s="25">
        <v>42582</v>
      </c>
      <c r="L228" s="26">
        <v>179.86293305965401</v>
      </c>
      <c r="M228" s="147">
        <v>166.344754881847</v>
      </c>
      <c r="N228" s="151">
        <f t="shared" si="18"/>
        <v>2.3536270304000295E-2</v>
      </c>
      <c r="O228" s="151">
        <f t="shared" si="20"/>
        <v>4.2848597748973427E-2</v>
      </c>
      <c r="P228" s="151">
        <f t="shared" si="22"/>
        <v>8.031803241322133E-2</v>
      </c>
      <c r="Q228" s="149">
        <v>182.069589752366</v>
      </c>
      <c r="R228" s="153">
        <f t="shared" si="19"/>
        <v>2.6018410848563045E-2</v>
      </c>
      <c r="S228" s="153">
        <f t="shared" si="21"/>
        <v>5.0596711262240968E-2</v>
      </c>
      <c r="T228" s="153">
        <f t="shared" si="23"/>
        <v>8.0886959795113178E-2</v>
      </c>
    </row>
    <row r="229" spans="11:20" x14ac:dyDescent="0.25">
      <c r="K229" s="25">
        <v>42613</v>
      </c>
      <c r="L229" s="26">
        <v>182.32301956483201</v>
      </c>
      <c r="M229" s="147">
        <v>168.66334399813601</v>
      </c>
      <c r="N229" s="151">
        <f t="shared" si="18"/>
        <v>1.3938456418033152E-2</v>
      </c>
      <c r="O229" s="151">
        <f t="shared" si="20"/>
        <v>5.2818533753702823E-2</v>
      </c>
      <c r="P229" s="151">
        <f t="shared" si="22"/>
        <v>8.6602622025884646E-2</v>
      </c>
      <c r="Q229" s="149">
        <v>184.48443226598201</v>
      </c>
      <c r="R229" s="153">
        <f t="shared" si="19"/>
        <v>1.3263294089366884E-2</v>
      </c>
      <c r="S229" s="153">
        <f t="shared" si="21"/>
        <v>5.5473104775197069E-2</v>
      </c>
      <c r="T229" s="153">
        <f t="shared" si="23"/>
        <v>8.8493670008048975E-2</v>
      </c>
    </row>
    <row r="230" spans="11:20" x14ac:dyDescent="0.25">
      <c r="K230" s="25">
        <v>42643</v>
      </c>
      <c r="L230" s="26">
        <v>183.680727721875</v>
      </c>
      <c r="M230" s="147">
        <v>169.83812651792701</v>
      </c>
      <c r="N230" s="151">
        <f t="shared" si="18"/>
        <v>6.9652509664694939E-3</v>
      </c>
      <c r="O230" s="151">
        <f t="shared" si="20"/>
        <v>4.5031342858099288E-2</v>
      </c>
      <c r="P230" s="151">
        <f t="shared" si="22"/>
        <v>9.2312063981530912E-2</v>
      </c>
      <c r="Q230" s="149">
        <v>185.909131591392</v>
      </c>
      <c r="R230" s="153">
        <f t="shared" si="19"/>
        <v>7.7225991803790972E-3</v>
      </c>
      <c r="S230" s="153">
        <f t="shared" si="21"/>
        <v>4.7655415805964774E-2</v>
      </c>
      <c r="T230" s="153">
        <f t="shared" si="23"/>
        <v>9.902826008444654E-2</v>
      </c>
    </row>
    <row r="231" spans="11:20" x14ac:dyDescent="0.25">
      <c r="K231" s="25">
        <v>42674</v>
      </c>
      <c r="L231" s="26">
        <v>182.60405669700401</v>
      </c>
      <c r="M231" s="147">
        <v>168.764533480886</v>
      </c>
      <c r="N231" s="151">
        <f t="shared" si="18"/>
        <v>-6.3212722552475897E-3</v>
      </c>
      <c r="O231" s="151">
        <f t="shared" si="20"/>
        <v>1.4546768251020303E-2</v>
      </c>
      <c r="P231" s="151">
        <f t="shared" si="22"/>
        <v>9.9893641112363207E-2</v>
      </c>
      <c r="Q231" s="149">
        <v>184.88839247801599</v>
      </c>
      <c r="R231" s="153">
        <f t="shared" si="19"/>
        <v>-5.4905270367218151E-3</v>
      </c>
      <c r="S231" s="153">
        <f t="shared" si="21"/>
        <v>1.548200734391636E-2</v>
      </c>
      <c r="T231" s="153">
        <f t="shared" si="23"/>
        <v>0.10173192827165667</v>
      </c>
    </row>
    <row r="232" spans="11:20" x14ac:dyDescent="0.25">
      <c r="K232" s="25">
        <v>42704</v>
      </c>
      <c r="L232" s="26">
        <v>182.419053997758</v>
      </c>
      <c r="M232" s="147">
        <v>167.162751191339</v>
      </c>
      <c r="N232" s="151">
        <f t="shared" si="18"/>
        <v>-9.4912257718439141E-3</v>
      </c>
      <c r="O232" s="151">
        <f t="shared" si="20"/>
        <v>-8.8969705641173125E-3</v>
      </c>
      <c r="P232" s="151">
        <f t="shared" si="22"/>
        <v>9.2977986501178611E-2</v>
      </c>
      <c r="Q232" s="149">
        <v>185.08886624946399</v>
      </c>
      <c r="R232" s="153">
        <f t="shared" si="19"/>
        <v>1.0842961462378398E-3</v>
      </c>
      <c r="S232" s="153">
        <f t="shared" si="21"/>
        <v>3.2763414021326209E-3</v>
      </c>
      <c r="T232" s="153">
        <f t="shared" si="23"/>
        <v>0.10132577545688792</v>
      </c>
    </row>
    <row r="233" spans="11:20" x14ac:dyDescent="0.25">
      <c r="K233" s="25">
        <v>42735</v>
      </c>
      <c r="L233" s="26">
        <v>183.552300390998</v>
      </c>
      <c r="M233" s="147">
        <v>166.079767332823</v>
      </c>
      <c r="N233" s="151">
        <f t="shared" si="18"/>
        <v>-6.4786194938630803E-3</v>
      </c>
      <c r="O233" s="151">
        <f t="shared" si="20"/>
        <v>-2.2129066436135658E-2</v>
      </c>
      <c r="P233" s="151">
        <f t="shared" si="22"/>
        <v>7.147519293718152E-2</v>
      </c>
      <c r="Q233" s="149">
        <v>186.80919047641299</v>
      </c>
      <c r="R233" s="153">
        <f t="shared" si="19"/>
        <v>9.2945851460906059E-3</v>
      </c>
      <c r="S233" s="153">
        <f t="shared" si="21"/>
        <v>4.8413914761284982E-3</v>
      </c>
      <c r="T233" s="153">
        <f t="shared" si="23"/>
        <v>0.10060045207289381</v>
      </c>
    </row>
    <row r="234" spans="11:20" x14ac:dyDescent="0.25">
      <c r="K234" s="25">
        <v>42766</v>
      </c>
      <c r="L234" s="26">
        <v>187.33171418330801</v>
      </c>
      <c r="M234" s="147">
        <v>167.805958361248</v>
      </c>
      <c r="N234" s="151">
        <f t="shared" si="18"/>
        <v>1.0393746668525328E-2</v>
      </c>
      <c r="O234" s="151">
        <f t="shared" si="20"/>
        <v>-5.6799559710012382E-3</v>
      </c>
      <c r="P234" s="151">
        <f t="shared" si="22"/>
        <v>5.044747514368586E-2</v>
      </c>
      <c r="Q234" s="149">
        <v>191.039609138695</v>
      </c>
      <c r="R234" s="153">
        <f t="shared" si="19"/>
        <v>2.2645666690666033E-2</v>
      </c>
      <c r="S234" s="153">
        <f t="shared" si="21"/>
        <v>3.3269890977122518E-2</v>
      </c>
      <c r="T234" s="153">
        <f t="shared" si="23"/>
        <v>0.10252752588708791</v>
      </c>
    </row>
    <row r="235" spans="11:20" x14ac:dyDescent="0.25">
      <c r="K235" s="25">
        <v>42794</v>
      </c>
      <c r="L235" s="26">
        <v>191.52849964711899</v>
      </c>
      <c r="M235" s="147">
        <v>171.455126490753</v>
      </c>
      <c r="N235" s="151">
        <f t="shared" si="18"/>
        <v>2.1746356119543675E-2</v>
      </c>
      <c r="O235" s="151">
        <f t="shared" si="20"/>
        <v>2.5677821577014148E-2</v>
      </c>
      <c r="P235" s="151">
        <f t="shared" si="22"/>
        <v>5.7833855048740945E-2</v>
      </c>
      <c r="Q235" s="149">
        <v>195.31908545350601</v>
      </c>
      <c r="R235" s="153">
        <f t="shared" si="19"/>
        <v>2.2400989690593898E-2</v>
      </c>
      <c r="S235" s="153">
        <f t="shared" si="21"/>
        <v>5.5271931863549506E-2</v>
      </c>
      <c r="T235" s="153">
        <f t="shared" si="23"/>
        <v>0.11826333011052292</v>
      </c>
    </row>
    <row r="236" spans="11:20" x14ac:dyDescent="0.25">
      <c r="K236" s="25">
        <v>42825</v>
      </c>
      <c r="L236" s="26">
        <v>193.97497417709599</v>
      </c>
      <c r="M236" s="147">
        <v>175.13944623818199</v>
      </c>
      <c r="N236" s="151">
        <f t="shared" si="18"/>
        <v>2.1488536521698576E-2</v>
      </c>
      <c r="O236" s="151">
        <f t="shared" si="20"/>
        <v>5.4550166169268888E-2</v>
      </c>
      <c r="P236" s="151">
        <f t="shared" si="22"/>
        <v>8.2570427575417327E-2</v>
      </c>
      <c r="Q236" s="149">
        <v>197.47977199458501</v>
      </c>
      <c r="R236" s="153">
        <f t="shared" si="19"/>
        <v>1.1062342095562006E-2</v>
      </c>
      <c r="S236" s="153">
        <f t="shared" si="21"/>
        <v>5.7120217110085525E-2</v>
      </c>
      <c r="T236" s="153">
        <f t="shared" si="23"/>
        <v>0.1309725593556994</v>
      </c>
    </row>
    <row r="237" spans="11:20" x14ac:dyDescent="0.25">
      <c r="K237" s="25">
        <v>42855</v>
      </c>
      <c r="L237" s="26">
        <v>195.36861444677299</v>
      </c>
      <c r="M237" s="147">
        <v>176.77519259738099</v>
      </c>
      <c r="N237" s="151">
        <f t="shared" si="18"/>
        <v>9.3396798627218836E-3</v>
      </c>
      <c r="O237" s="151">
        <f t="shared" si="20"/>
        <v>5.3450034335635888E-2</v>
      </c>
      <c r="P237" s="151">
        <f t="shared" si="22"/>
        <v>0.10823910166524486</v>
      </c>
      <c r="Q237" s="149">
        <v>198.92554453095599</v>
      </c>
      <c r="R237" s="153">
        <f t="shared" si="19"/>
        <v>7.3211171036324796E-3</v>
      </c>
      <c r="S237" s="153">
        <f t="shared" si="21"/>
        <v>4.1279059498785964E-2</v>
      </c>
      <c r="T237" s="153">
        <f t="shared" si="23"/>
        <v>0.14786067873565356</v>
      </c>
    </row>
    <row r="238" spans="11:20" x14ac:dyDescent="0.25">
      <c r="K238" s="25">
        <v>42886</v>
      </c>
      <c r="L238" s="26">
        <v>197.70596085500799</v>
      </c>
      <c r="M238" s="147">
        <v>176.50755389356399</v>
      </c>
      <c r="N238" s="151">
        <f t="shared" si="18"/>
        <v>-1.5140060089006147E-3</v>
      </c>
      <c r="O238" s="151">
        <f t="shared" si="20"/>
        <v>2.9467928467472593E-2</v>
      </c>
      <c r="P238" s="151">
        <f t="shared" si="22"/>
        <v>0.10178311233250792</v>
      </c>
      <c r="Q238" s="149">
        <v>202.31269975970699</v>
      </c>
      <c r="R238" s="153">
        <f t="shared" si="19"/>
        <v>1.7027251259950082E-2</v>
      </c>
      <c r="S238" s="153">
        <f t="shared" si="21"/>
        <v>3.5806097954855343E-2</v>
      </c>
      <c r="T238" s="153">
        <f t="shared" si="23"/>
        <v>0.15747226325830788</v>
      </c>
    </row>
    <row r="239" spans="11:20" x14ac:dyDescent="0.25">
      <c r="K239" s="25">
        <v>42916</v>
      </c>
      <c r="L239" s="26">
        <v>202.41956390590701</v>
      </c>
      <c r="M239" s="147">
        <v>176.82543270732</v>
      </c>
      <c r="N239" s="151">
        <f t="shared" si="18"/>
        <v>1.8009360321638024E-3</v>
      </c>
      <c r="O239" s="151">
        <f t="shared" si="20"/>
        <v>9.626537626738596E-3</v>
      </c>
      <c r="P239" s="151">
        <f t="shared" si="22"/>
        <v>8.8024951653538519E-2</v>
      </c>
      <c r="Q239" s="149">
        <v>208.62832252438099</v>
      </c>
      <c r="R239" s="153">
        <f t="shared" si="19"/>
        <v>3.1217134525787449E-2</v>
      </c>
      <c r="S239" s="153">
        <f t="shared" si="21"/>
        <v>5.6454139161663974E-2</v>
      </c>
      <c r="T239" s="153">
        <f t="shared" si="23"/>
        <v>0.17568507857685889</v>
      </c>
    </row>
    <row r="240" spans="11:20" x14ac:dyDescent="0.25">
      <c r="K240" s="25">
        <v>42947</v>
      </c>
      <c r="L240" s="26">
        <v>205.77506620173099</v>
      </c>
      <c r="M240" s="147">
        <v>177.23039883861199</v>
      </c>
      <c r="N240" s="151">
        <f t="shared" si="18"/>
        <v>2.2902029707585481E-3</v>
      </c>
      <c r="O240" s="151">
        <f t="shared" si="20"/>
        <v>2.575057249507573E-3</v>
      </c>
      <c r="P240" s="151">
        <f t="shared" si="22"/>
        <v>6.5440259685356272E-2</v>
      </c>
      <c r="Q240" s="149">
        <v>213.16804797586201</v>
      </c>
      <c r="R240" s="153">
        <f t="shared" si="19"/>
        <v>2.1759871318288937E-2</v>
      </c>
      <c r="S240" s="153">
        <f t="shared" si="21"/>
        <v>7.1597157009112289E-2</v>
      </c>
      <c r="T240" s="153">
        <f t="shared" si="23"/>
        <v>0.17080534023168403</v>
      </c>
    </row>
    <row r="241" spans="11:20" x14ac:dyDescent="0.25">
      <c r="K241" s="25">
        <v>42978</v>
      </c>
      <c r="L241" s="26">
        <v>206.30509337118301</v>
      </c>
      <c r="M241" s="147">
        <v>179.91452373870399</v>
      </c>
      <c r="N241" s="151">
        <f t="shared" si="18"/>
        <v>1.5144833604624486E-2</v>
      </c>
      <c r="O241" s="151">
        <f t="shared" si="20"/>
        <v>1.9302119201053847E-2</v>
      </c>
      <c r="P241" s="151">
        <f t="shared" si="22"/>
        <v>6.6707913372643146E-2</v>
      </c>
      <c r="Q241" s="149">
        <v>212.80341801762</v>
      </c>
      <c r="R241" s="153">
        <f t="shared" si="19"/>
        <v>-1.7105282039421299E-3</v>
      </c>
      <c r="S241" s="153">
        <f t="shared" si="21"/>
        <v>5.1853977878665969E-2</v>
      </c>
      <c r="T241" s="153">
        <f t="shared" si="23"/>
        <v>0.15350338998148549</v>
      </c>
    </row>
    <row r="242" spans="11:20" x14ac:dyDescent="0.25">
      <c r="K242" s="25">
        <v>43008</v>
      </c>
      <c r="L242" s="26">
        <v>203.850675438785</v>
      </c>
      <c r="M242" s="147">
        <v>181.25684682300999</v>
      </c>
      <c r="N242" s="151">
        <f t="shared" si="18"/>
        <v>7.4608934087805334E-3</v>
      </c>
      <c r="O242" s="151">
        <f t="shared" si="20"/>
        <v>2.5060954455713658E-2</v>
      </c>
      <c r="P242" s="151">
        <f t="shared" si="22"/>
        <v>6.7232961992651941E-2</v>
      </c>
      <c r="Q242" s="149">
        <v>209.06844779677499</v>
      </c>
      <c r="R242" s="153">
        <f t="shared" si="19"/>
        <v>-1.7551269879207299E-2</v>
      </c>
      <c r="S242" s="153">
        <f t="shared" si="21"/>
        <v>2.1096142032324128E-3</v>
      </c>
      <c r="T242" s="153">
        <f t="shared" si="23"/>
        <v>0.12457331174180641</v>
      </c>
    </row>
    <row r="243" spans="11:20" x14ac:dyDescent="0.25">
      <c r="K243" s="25">
        <v>43039</v>
      </c>
      <c r="L243" s="26">
        <v>202.48117143800201</v>
      </c>
      <c r="M243" s="147">
        <v>182.80973729577201</v>
      </c>
      <c r="N243" s="151">
        <f t="shared" si="18"/>
        <v>8.5673479373629124E-3</v>
      </c>
      <c r="O243" s="151">
        <f t="shared" si="20"/>
        <v>3.1480708127507029E-2</v>
      </c>
      <c r="P243" s="151">
        <f t="shared" si="22"/>
        <v>8.3223669838643932E-2</v>
      </c>
      <c r="Q243" s="149">
        <v>206.63151199063</v>
      </c>
      <c r="R243" s="153">
        <f t="shared" si="19"/>
        <v>-1.165616252392998E-2</v>
      </c>
      <c r="S243" s="153">
        <f t="shared" si="21"/>
        <v>-3.0663769956612685E-2</v>
      </c>
      <c r="T243" s="153">
        <f t="shared" si="23"/>
        <v>0.1176013227287882</v>
      </c>
    </row>
    <row r="244" spans="11:20" x14ac:dyDescent="0.25">
      <c r="K244" s="25">
        <v>43069</v>
      </c>
      <c r="L244" s="26">
        <v>203.77503450173299</v>
      </c>
      <c r="M244" s="147">
        <v>180.828059542982</v>
      </c>
      <c r="N244" s="151">
        <f t="shared" si="18"/>
        <v>-1.0840110500152433E-2</v>
      </c>
      <c r="O244" s="151">
        <f t="shared" si="20"/>
        <v>5.0776101078129354E-3</v>
      </c>
      <c r="P244" s="151">
        <f t="shared" si="22"/>
        <v>8.1748525040733044E-2</v>
      </c>
      <c r="Q244" s="149">
        <v>208.98421615218899</v>
      </c>
      <c r="R244" s="153">
        <f t="shared" si="19"/>
        <v>1.1385989188646528E-2</v>
      </c>
      <c r="S244" s="153">
        <f t="shared" si="21"/>
        <v>-1.7947088919007759E-2</v>
      </c>
      <c r="T244" s="153">
        <f t="shared" si="23"/>
        <v>0.12910203831773814</v>
      </c>
    </row>
    <row r="245" spans="11:20" x14ac:dyDescent="0.25">
      <c r="K245" s="25">
        <v>43100</v>
      </c>
      <c r="L245" s="26">
        <v>206.91230400611599</v>
      </c>
      <c r="M245" s="147">
        <v>181.213001853604</v>
      </c>
      <c r="N245" s="151">
        <f t="shared" si="18"/>
        <v>2.1287753216778782E-3</v>
      </c>
      <c r="O245" s="151">
        <f t="shared" si="20"/>
        <v>-2.4189414179098812E-4</v>
      </c>
      <c r="P245" s="151">
        <f t="shared" si="22"/>
        <v>9.11202777063993E-2</v>
      </c>
      <c r="Q245" s="149">
        <v>212.87547754852201</v>
      </c>
      <c r="R245" s="153">
        <f t="shared" si="19"/>
        <v>1.8619881768962232E-2</v>
      </c>
      <c r="S245" s="153">
        <f t="shared" si="21"/>
        <v>1.8209489723899575E-2</v>
      </c>
      <c r="T245" s="153">
        <f t="shared" si="23"/>
        <v>0.13953428632516984</v>
      </c>
    </row>
    <row r="246" spans="11:20" x14ac:dyDescent="0.25">
      <c r="K246" s="25">
        <v>43131</v>
      </c>
      <c r="L246" s="26">
        <v>210.19793037653</v>
      </c>
      <c r="M246" s="147">
        <v>183.38588589117001</v>
      </c>
      <c r="N246" s="151">
        <f t="shared" si="18"/>
        <v>1.1990773373543151E-2</v>
      </c>
      <c r="O246" s="151">
        <f t="shared" si="20"/>
        <v>3.1516296884439576E-3</v>
      </c>
      <c r="P246" s="151">
        <f t="shared" si="22"/>
        <v>9.2844900634469596E-2</v>
      </c>
      <c r="Q246" s="149">
        <v>216.29604557394299</v>
      </c>
      <c r="R246" s="153">
        <f t="shared" si="19"/>
        <v>1.6068398600028067E-2</v>
      </c>
      <c r="S246" s="153">
        <f t="shared" si="21"/>
        <v>4.6771828218298284E-2</v>
      </c>
      <c r="T246" s="153">
        <f t="shared" si="23"/>
        <v>0.13220523507725446</v>
      </c>
    </row>
    <row r="247" spans="11:20" x14ac:dyDescent="0.25">
      <c r="K247" s="25">
        <v>43159</v>
      </c>
      <c r="L247" s="26">
        <v>209.77807737511699</v>
      </c>
      <c r="M247" s="147">
        <v>189.296136235098</v>
      </c>
      <c r="N247" s="151">
        <f t="shared" si="18"/>
        <v>3.2228490841631263E-2</v>
      </c>
      <c r="O247" s="151">
        <f t="shared" si="20"/>
        <v>4.6829439598687905E-2</v>
      </c>
      <c r="P247" s="151">
        <f t="shared" si="22"/>
        <v>0.10405643802844944</v>
      </c>
      <c r="Q247" s="149">
        <v>213.72300480315101</v>
      </c>
      <c r="R247" s="153">
        <f t="shared" si="19"/>
        <v>-1.1895921462476977E-2</v>
      </c>
      <c r="S247" s="153">
        <f t="shared" si="21"/>
        <v>2.2675342368971396E-2</v>
      </c>
      <c r="T247" s="153">
        <f t="shared" si="23"/>
        <v>9.4224890040384146E-2</v>
      </c>
    </row>
    <row r="248" spans="11:20" x14ac:dyDescent="0.25">
      <c r="K248" s="25">
        <v>43190</v>
      </c>
      <c r="L248" s="26">
        <v>207.60640423913301</v>
      </c>
      <c r="M248" s="147">
        <v>192.09750457605</v>
      </c>
      <c r="N248" s="151">
        <f t="shared" si="18"/>
        <v>1.4798866985181514E-2</v>
      </c>
      <c r="O248" s="151">
        <f t="shared" si="20"/>
        <v>6.006468968070644E-2</v>
      </c>
      <c r="P248" s="151">
        <f t="shared" si="22"/>
        <v>9.6826036065032373E-2</v>
      </c>
      <c r="Q248" s="149">
        <v>210.105408666144</v>
      </c>
      <c r="R248" s="153">
        <f t="shared" si="19"/>
        <v>-1.6926564083913131E-2</v>
      </c>
      <c r="S248" s="153">
        <f t="shared" si="21"/>
        <v>-1.3012625570019476E-2</v>
      </c>
      <c r="T248" s="153">
        <f t="shared" si="23"/>
        <v>6.3933822406404106E-2</v>
      </c>
    </row>
    <row r="249" spans="11:20" x14ac:dyDescent="0.25">
      <c r="K249" s="25">
        <v>43220</v>
      </c>
      <c r="L249" s="26">
        <v>206.840480177703</v>
      </c>
      <c r="M249" s="147">
        <v>191.399373698696</v>
      </c>
      <c r="N249" s="151">
        <f t="shared" si="18"/>
        <v>-3.6342527139784364E-3</v>
      </c>
      <c r="O249" s="151">
        <f t="shared" si="20"/>
        <v>4.3697407619916806E-2</v>
      </c>
      <c r="P249" s="151">
        <f t="shared" si="22"/>
        <v>8.2727564238171736E-2</v>
      </c>
      <c r="Q249" s="149">
        <v>209.418285134114</v>
      </c>
      <c r="R249" s="153">
        <f t="shared" si="19"/>
        <v>-3.2703752673108877E-3</v>
      </c>
      <c r="S249" s="153">
        <f t="shared" si="21"/>
        <v>-3.1797901906060355E-2</v>
      </c>
      <c r="T249" s="153">
        <f t="shared" si="23"/>
        <v>5.2747074931471127E-2</v>
      </c>
    </row>
    <row r="250" spans="11:20" x14ac:dyDescent="0.25">
      <c r="K250" s="25">
        <v>43251</v>
      </c>
      <c r="L250" s="26">
        <v>209.02533238005401</v>
      </c>
      <c r="M250" s="147">
        <v>188.55399129803399</v>
      </c>
      <c r="N250" s="151">
        <f t="shared" si="18"/>
        <v>-1.4866205388640696E-2</v>
      </c>
      <c r="O250" s="151">
        <f t="shared" si="20"/>
        <v>-3.9205498422973939E-3</v>
      </c>
      <c r="P250" s="151">
        <f t="shared" si="22"/>
        <v>6.8248849064749484E-2</v>
      </c>
      <c r="Q250" s="149">
        <v>212.95685647701501</v>
      </c>
      <c r="R250" s="153">
        <f t="shared" si="19"/>
        <v>1.6897146018719722E-2</v>
      </c>
      <c r="S250" s="153">
        <f t="shared" si="21"/>
        <v>-3.5847723872386439E-3</v>
      </c>
      <c r="T250" s="153">
        <f t="shared" si="23"/>
        <v>5.2612400160496176E-2</v>
      </c>
    </row>
    <row r="251" spans="11:20" x14ac:dyDescent="0.25">
      <c r="K251" s="25">
        <v>43281</v>
      </c>
      <c r="L251" s="26">
        <v>213.63287217923701</v>
      </c>
      <c r="M251" s="147">
        <v>188.94031496911299</v>
      </c>
      <c r="N251" s="151">
        <f t="shared" si="18"/>
        <v>2.0488755948335768E-3</v>
      </c>
      <c r="O251" s="151">
        <f t="shared" si="20"/>
        <v>-1.643534940188196E-2</v>
      </c>
      <c r="P251" s="151">
        <f t="shared" si="22"/>
        <v>6.8513234076714724E-2</v>
      </c>
      <c r="Q251" s="149">
        <v>218.867957797087</v>
      </c>
      <c r="R251" s="153">
        <f t="shared" si="19"/>
        <v>2.7757271673992667E-2</v>
      </c>
      <c r="S251" s="153">
        <f t="shared" si="21"/>
        <v>4.1705490527693234E-2</v>
      </c>
      <c r="T251" s="153">
        <f t="shared" si="23"/>
        <v>4.9080753508476072E-2</v>
      </c>
    </row>
    <row r="252" spans="11:20" x14ac:dyDescent="0.25">
      <c r="K252" s="25">
        <v>43312</v>
      </c>
      <c r="L252" s="26">
        <v>215.82929239113199</v>
      </c>
      <c r="M252" s="147">
        <v>191.762448262557</v>
      </c>
      <c r="N252" s="151">
        <f t="shared" si="18"/>
        <v>1.4936639085763037E-2</v>
      </c>
      <c r="O252" s="151">
        <f t="shared" si="20"/>
        <v>1.8969475022032611E-3</v>
      </c>
      <c r="P252" s="151">
        <f t="shared" si="22"/>
        <v>8.1995241895145066E-2</v>
      </c>
      <c r="Q252" s="149">
        <v>220.96722532279099</v>
      </c>
      <c r="R252" s="153">
        <f t="shared" si="19"/>
        <v>9.5914794784635049E-3</v>
      </c>
      <c r="S252" s="153">
        <f t="shared" si="21"/>
        <v>5.5147716357627941E-2</v>
      </c>
      <c r="T252" s="153">
        <f t="shared" si="23"/>
        <v>3.6586990503436612E-2</v>
      </c>
    </row>
    <row r="253" spans="11:20" x14ac:dyDescent="0.25">
      <c r="K253" s="25">
        <v>43343</v>
      </c>
      <c r="L253" s="26">
        <v>216.79614209396499</v>
      </c>
      <c r="M253" s="147">
        <v>196.23398719723099</v>
      </c>
      <c r="N253" s="151">
        <f t="shared" si="18"/>
        <v>2.3318115591388633E-2</v>
      </c>
      <c r="O253" s="151">
        <f t="shared" si="20"/>
        <v>4.0731017393621505E-2</v>
      </c>
      <c r="P253" s="151">
        <f t="shared" si="22"/>
        <v>9.070675962896857E-2</v>
      </c>
      <c r="Q253" s="149">
        <v>220.86716374552401</v>
      </c>
      <c r="R253" s="153">
        <f t="shared" si="19"/>
        <v>-4.5283447407562516E-4</v>
      </c>
      <c r="S253" s="153">
        <f t="shared" si="21"/>
        <v>3.7145116618317431E-2</v>
      </c>
      <c r="T253" s="153">
        <f t="shared" si="23"/>
        <v>3.7892933313864008E-2</v>
      </c>
    </row>
    <row r="254" spans="11:20" x14ac:dyDescent="0.25">
      <c r="K254" s="25">
        <v>43373</v>
      </c>
      <c r="L254" s="26">
        <v>215.51847380733699</v>
      </c>
      <c r="M254" s="147">
        <v>199.348967443481</v>
      </c>
      <c r="N254" s="151">
        <f t="shared" si="18"/>
        <v>1.5873806014649272E-2</v>
      </c>
      <c r="O254" s="151">
        <f t="shared" si="20"/>
        <v>5.5089632279217815E-2</v>
      </c>
      <c r="P254" s="151">
        <f t="shared" si="22"/>
        <v>9.9814825964269493E-2</v>
      </c>
      <c r="Q254" s="149">
        <v>218.381652320066</v>
      </c>
      <c r="R254" s="153">
        <f t="shared" si="19"/>
        <v>-1.1253422117204037E-2</v>
      </c>
      <c r="S254" s="153">
        <f t="shared" si="21"/>
        <v>-2.2219126176151738E-3</v>
      </c>
      <c r="T254" s="153">
        <f t="shared" si="23"/>
        <v>4.4546198249598712E-2</v>
      </c>
    </row>
    <row r="255" spans="11:20" x14ac:dyDescent="0.25">
      <c r="K255" s="25">
        <v>43404</v>
      </c>
      <c r="L255" s="26">
        <v>216.47172701789199</v>
      </c>
      <c r="M255" s="147">
        <v>200.197027651356</v>
      </c>
      <c r="N255" s="151">
        <f t="shared" si="18"/>
        <v>4.2541489868284099E-3</v>
      </c>
      <c r="O255" s="151">
        <f t="shared" si="20"/>
        <v>4.3984520771504387E-2</v>
      </c>
      <c r="P255" s="151">
        <f t="shared" si="22"/>
        <v>9.5111401683449115E-2</v>
      </c>
      <c r="Q255" s="149">
        <v>219.38912251900399</v>
      </c>
      <c r="R255" s="153">
        <f t="shared" si="19"/>
        <v>4.6133463513748918E-3</v>
      </c>
      <c r="S255" s="153">
        <f t="shared" si="21"/>
        <v>-7.1417958092278022E-3</v>
      </c>
      <c r="T255" s="153">
        <f t="shared" si="23"/>
        <v>6.174087584933563E-2</v>
      </c>
    </row>
    <row r="256" spans="11:20" x14ac:dyDescent="0.25">
      <c r="K256" s="25">
        <v>43434</v>
      </c>
      <c r="L256" s="26">
        <v>217.91489902221301</v>
      </c>
      <c r="M256" s="147">
        <v>198.74981700539399</v>
      </c>
      <c r="N256" s="151">
        <f t="shared" si="18"/>
        <v>-7.2289317326045266E-3</v>
      </c>
      <c r="O256" s="151">
        <f t="shared" si="20"/>
        <v>1.2820561025620902E-2</v>
      </c>
      <c r="P256" s="151">
        <f t="shared" si="22"/>
        <v>9.910938328767549E-2</v>
      </c>
      <c r="Q256" s="149">
        <v>221.66583341526899</v>
      </c>
      <c r="R256" s="153">
        <f t="shared" si="19"/>
        <v>1.0377501264073885E-2</v>
      </c>
      <c r="S256" s="153">
        <f t="shared" si="21"/>
        <v>3.6160634120570023E-3</v>
      </c>
      <c r="T256" s="153">
        <f t="shared" si="23"/>
        <v>6.0682177326946363E-2</v>
      </c>
    </row>
    <row r="257" spans="11:20" x14ac:dyDescent="0.25">
      <c r="K257" s="25">
        <v>43465</v>
      </c>
      <c r="L257" s="26">
        <v>219.697354769778</v>
      </c>
      <c r="M257" s="147">
        <v>196.92246906788401</v>
      </c>
      <c r="N257" s="151">
        <f t="shared" si="18"/>
        <v>-9.1942119245341791E-3</v>
      </c>
      <c r="O257" s="151">
        <f t="shared" si="20"/>
        <v>-1.217211409075869E-2</v>
      </c>
      <c r="P257" s="151">
        <f t="shared" si="22"/>
        <v>8.6690618518483475E-2</v>
      </c>
      <c r="Q257" s="149">
        <v>224.493115975151</v>
      </c>
      <c r="R257" s="153">
        <f t="shared" si="19"/>
        <v>1.2754706110189584E-2</v>
      </c>
      <c r="S257" s="153">
        <f t="shared" si="21"/>
        <v>2.7985243220560951E-2</v>
      </c>
      <c r="T257" s="153">
        <f t="shared" si="23"/>
        <v>5.4574808523827789E-2</v>
      </c>
    </row>
    <row r="258" spans="11:20" x14ac:dyDescent="0.25">
      <c r="K258" s="25">
        <v>43496</v>
      </c>
      <c r="L258" s="26">
        <v>220.89909655645201</v>
      </c>
      <c r="M258" s="147">
        <v>197.33255498545</v>
      </c>
      <c r="N258" s="151">
        <f t="shared" si="18"/>
        <v>2.0824739782467905E-3</v>
      </c>
      <c r="O258" s="151">
        <f t="shared" si="20"/>
        <v>-1.4308267707622946E-2</v>
      </c>
      <c r="P258" s="151">
        <f t="shared" si="22"/>
        <v>7.6050940488171515E-2</v>
      </c>
      <c r="Q258" s="149">
        <v>225.699428667072</v>
      </c>
      <c r="R258" s="153">
        <f t="shared" si="19"/>
        <v>5.373495248088167E-3</v>
      </c>
      <c r="S258" s="153">
        <f t="shared" si="21"/>
        <v>2.8763076654000352E-2</v>
      </c>
      <c r="T258" s="153">
        <f t="shared" si="23"/>
        <v>4.3474595516423298E-2</v>
      </c>
    </row>
    <row r="259" spans="11:20" x14ac:dyDescent="0.25">
      <c r="K259" s="25">
        <v>43524</v>
      </c>
      <c r="L259" s="26">
        <v>220.774035124801</v>
      </c>
      <c r="M259" s="147">
        <v>199.94401794072499</v>
      </c>
      <c r="N259" s="151">
        <f t="shared" si="18"/>
        <v>1.3233817174604257E-2</v>
      </c>
      <c r="O259" s="151">
        <f t="shared" si="20"/>
        <v>6.00856369743763E-3</v>
      </c>
      <c r="P259" s="151">
        <f t="shared" si="22"/>
        <v>5.6249862873073875E-2</v>
      </c>
      <c r="Q259" s="149">
        <v>224.64300605705799</v>
      </c>
      <c r="R259" s="153">
        <f t="shared" si="19"/>
        <v>-4.6806614276916347E-3</v>
      </c>
      <c r="S259" s="153">
        <f t="shared" si="21"/>
        <v>1.3430904510265851E-2</v>
      </c>
      <c r="T259" s="153">
        <f t="shared" si="23"/>
        <v>5.1094178017779601E-2</v>
      </c>
    </row>
    <row r="260" spans="11:20" x14ac:dyDescent="0.25">
      <c r="K260" s="25">
        <v>43555</v>
      </c>
      <c r="L260" s="26">
        <v>221.39640686742999</v>
      </c>
      <c r="M260" s="147">
        <v>204.043864588834</v>
      </c>
      <c r="N260" s="151">
        <f t="shared" si="18"/>
        <v>2.0504972793556897E-2</v>
      </c>
      <c r="O260" s="151">
        <f t="shared" si="20"/>
        <v>3.6163448257877873E-2</v>
      </c>
      <c r="P260" s="151">
        <f t="shared" si="22"/>
        <v>6.2189043210889361E-2</v>
      </c>
      <c r="Q260" s="149">
        <v>224.23367311757801</v>
      </c>
      <c r="R260" s="153">
        <f t="shared" si="19"/>
        <v>-1.8221486021959832E-3</v>
      </c>
      <c r="S260" s="153">
        <f t="shared" si="21"/>
        <v>-1.1556829101241339E-3</v>
      </c>
      <c r="T260" s="153">
        <f t="shared" si="23"/>
        <v>6.7243697062000507E-2</v>
      </c>
    </row>
    <row r="261" spans="11:20" x14ac:dyDescent="0.25">
      <c r="K261" s="25">
        <v>43585</v>
      </c>
      <c r="L261" s="26">
        <v>222.106623819882</v>
      </c>
      <c r="M261" s="147">
        <v>205.614488007435</v>
      </c>
      <c r="N261" s="151">
        <f t="shared" si="18"/>
        <v>7.6974792737136699E-3</v>
      </c>
      <c r="O261" s="151">
        <f t="shared" si="20"/>
        <v>4.19694207202439E-2</v>
      </c>
      <c r="P261" s="151">
        <f t="shared" si="22"/>
        <v>7.4269387793905128E-2</v>
      </c>
      <c r="Q261" s="149">
        <v>224.833403894545</v>
      </c>
      <c r="R261" s="153">
        <f t="shared" si="19"/>
        <v>2.6745794627041075E-3</v>
      </c>
      <c r="S261" s="153">
        <f t="shared" si="21"/>
        <v>-3.8370711775459476E-3</v>
      </c>
      <c r="T261" s="153">
        <f t="shared" si="23"/>
        <v>7.36092302090956E-2</v>
      </c>
    </row>
    <row r="262" spans="11:20" x14ac:dyDescent="0.25">
      <c r="K262" s="25">
        <v>43616</v>
      </c>
      <c r="L262" s="26">
        <v>224.03892559564699</v>
      </c>
      <c r="M262" s="147">
        <v>206.44722845472401</v>
      </c>
      <c r="N262" s="151">
        <f t="shared" si="18"/>
        <v>4.0500086125201396E-3</v>
      </c>
      <c r="O262" s="151">
        <f t="shared" si="20"/>
        <v>3.2525156696245672E-2</v>
      </c>
      <c r="P262" s="151">
        <f t="shared" si="22"/>
        <v>9.4897154038004139E-2</v>
      </c>
      <c r="Q262" s="149">
        <v>227.024198432975</v>
      </c>
      <c r="R262" s="153">
        <f t="shared" si="19"/>
        <v>9.7440793960383854E-3</v>
      </c>
      <c r="S262" s="153">
        <f t="shared" si="21"/>
        <v>1.0599895441713469E-2</v>
      </c>
      <c r="T262" s="153">
        <f t="shared" si="23"/>
        <v>6.6057238957592856E-2</v>
      </c>
    </row>
    <row r="263" spans="11:20" x14ac:dyDescent="0.25">
      <c r="K263" s="25">
        <v>43646</v>
      </c>
      <c r="L263" s="26">
        <v>225.38168470181699</v>
      </c>
      <c r="M263" s="147">
        <v>206.81844210375101</v>
      </c>
      <c r="N263" s="151">
        <f t="shared" si="18"/>
        <v>1.7981042991255247E-3</v>
      </c>
      <c r="O263" s="151">
        <f t="shared" si="20"/>
        <v>1.3597946306829867E-2</v>
      </c>
      <c r="P263" s="151">
        <f t="shared" si="22"/>
        <v>9.4623146667034197E-2</v>
      </c>
      <c r="Q263" s="149">
        <v>228.715106106381</v>
      </c>
      <c r="R263" s="153">
        <f t="shared" si="19"/>
        <v>7.4481385027562741E-3</v>
      </c>
      <c r="S263" s="153">
        <f t="shared" si="21"/>
        <v>1.9985548675613751E-2</v>
      </c>
      <c r="T263" s="153">
        <f t="shared" si="23"/>
        <v>4.4991274229475353E-2</v>
      </c>
    </row>
    <row r="264" spans="11:20" x14ac:dyDescent="0.25">
      <c r="K264" s="25">
        <v>43677</v>
      </c>
      <c r="L264" s="26">
        <v>227.41090396989</v>
      </c>
      <c r="M264" s="147">
        <v>207.356472155597</v>
      </c>
      <c r="N264" s="151">
        <f t="shared" ref="N264:N308" si="24">M264/M263-1</f>
        <v>2.6014607129478673E-3</v>
      </c>
      <c r="O264" s="151">
        <f t="shared" si="20"/>
        <v>8.4720885431917026E-3</v>
      </c>
      <c r="P264" s="151">
        <f t="shared" si="22"/>
        <v>8.1319486866839652E-2</v>
      </c>
      <c r="Q264" s="149">
        <v>231.04129094514099</v>
      </c>
      <c r="R264" s="153">
        <f t="shared" ref="R264:R308" si="25">Q264/Q263-1</f>
        <v>1.0170665498928644E-2</v>
      </c>
      <c r="S264" s="153">
        <f t="shared" si="21"/>
        <v>2.7611053086701087E-2</v>
      </c>
      <c r="T264" s="153">
        <f t="shared" si="23"/>
        <v>4.5590768529738757E-2</v>
      </c>
    </row>
    <row r="265" spans="11:20" x14ac:dyDescent="0.25">
      <c r="K265" s="25">
        <v>43708</v>
      </c>
      <c r="L265" s="26">
        <v>229.33890485123399</v>
      </c>
      <c r="M265" s="147">
        <v>206.14242233558701</v>
      </c>
      <c r="N265" s="151">
        <f t="shared" si="24"/>
        <v>-5.8548923377659268E-3</v>
      </c>
      <c r="O265" s="151">
        <f t="shared" si="20"/>
        <v>-1.476435994895664E-3</v>
      </c>
      <c r="P265" s="151">
        <f t="shared" si="22"/>
        <v>5.0492961386944923E-2</v>
      </c>
      <c r="Q265" s="149">
        <v>233.91110426383</v>
      </c>
      <c r="R265" s="153">
        <f t="shared" si="25"/>
        <v>1.2421214004428416E-2</v>
      </c>
      <c r="S265" s="153">
        <f t="shared" si="21"/>
        <v>3.0335558404749774E-2</v>
      </c>
      <c r="T265" s="153">
        <f t="shared" si="23"/>
        <v>5.9057853132640448E-2</v>
      </c>
    </row>
    <row r="266" spans="11:20" x14ac:dyDescent="0.25">
      <c r="K266" s="25">
        <v>43738</v>
      </c>
      <c r="L266" s="26">
        <v>230.306145998028</v>
      </c>
      <c r="M266" s="147">
        <v>205.53371804452999</v>
      </c>
      <c r="N266" s="151">
        <f t="shared" si="24"/>
        <v>-2.952833697016044E-3</v>
      </c>
      <c r="O266" s="151">
        <f t="shared" ref="O266:O308" si="26">M266/M263-1</f>
        <v>-6.2118447762822271E-3</v>
      </c>
      <c r="P266" s="151">
        <f t="shared" si="22"/>
        <v>3.1024743595938098E-2</v>
      </c>
      <c r="Q266" s="149">
        <v>235.24170809751399</v>
      </c>
      <c r="R266" s="153">
        <f t="shared" si="25"/>
        <v>5.6885022105799266E-3</v>
      </c>
      <c r="S266" s="153">
        <f t="shared" ref="S266:S308" si="27">Q266/Q263-1</f>
        <v>2.8535946323096528E-2</v>
      </c>
      <c r="T266" s="153">
        <f t="shared" si="23"/>
        <v>7.7204543505960066E-2</v>
      </c>
    </row>
    <row r="267" spans="11:20" x14ac:dyDescent="0.25">
      <c r="K267" s="25">
        <v>43769</v>
      </c>
      <c r="L267" s="26">
        <v>229.63467593247199</v>
      </c>
      <c r="M267" s="147">
        <v>205.453515093844</v>
      </c>
      <c r="N267" s="151">
        <f t="shared" si="24"/>
        <v>-3.9021797225802235E-4</v>
      </c>
      <c r="O267" s="151">
        <f t="shared" si="26"/>
        <v>-9.177225296951641E-3</v>
      </c>
      <c r="P267" s="151">
        <f t="shared" si="22"/>
        <v>2.6256570859994E-2</v>
      </c>
      <c r="Q267" s="149">
        <v>234.47443940921499</v>
      </c>
      <c r="R267" s="153">
        <f t="shared" si="25"/>
        <v>-3.261618420067558E-3</v>
      </c>
      <c r="S267" s="153">
        <f t="shared" si="27"/>
        <v>1.4859458454502761E-2</v>
      </c>
      <c r="T267" s="153">
        <f t="shared" si="23"/>
        <v>6.8760550737442694E-2</v>
      </c>
    </row>
    <row r="268" spans="11:20" x14ac:dyDescent="0.25">
      <c r="K268" s="25">
        <v>43799</v>
      </c>
      <c r="L268" s="26">
        <v>228.296333043023</v>
      </c>
      <c r="M268" s="147">
        <v>208.47759015296899</v>
      </c>
      <c r="N268" s="151">
        <f t="shared" si="24"/>
        <v>1.4719023219163185E-2</v>
      </c>
      <c r="O268" s="151">
        <f t="shared" si="26"/>
        <v>1.1327934303500431E-2</v>
      </c>
      <c r="P268" s="151">
        <f t="shared" si="22"/>
        <v>4.8944815618678028E-2</v>
      </c>
      <c r="Q268" s="149">
        <v>231.81589953416699</v>
      </c>
      <c r="R268" s="153">
        <f t="shared" si="25"/>
        <v>-1.1338292914769288E-2</v>
      </c>
      <c r="S268" s="153">
        <f t="shared" si="27"/>
        <v>-8.9572691995837284E-3</v>
      </c>
      <c r="T268" s="153">
        <f t="shared" si="23"/>
        <v>4.5789944090674828E-2</v>
      </c>
    </row>
    <row r="269" spans="11:20" x14ac:dyDescent="0.25">
      <c r="K269" s="25">
        <v>43830</v>
      </c>
      <c r="L269" s="26">
        <v>229.17413918725299</v>
      </c>
      <c r="M269" s="147">
        <v>212.69068318925301</v>
      </c>
      <c r="N269" s="151">
        <f t="shared" si="24"/>
        <v>2.0208853302614793E-2</v>
      </c>
      <c r="O269" s="151">
        <f t="shared" si="26"/>
        <v>3.4821367573238948E-2</v>
      </c>
      <c r="P269" s="151">
        <f t="shared" si="22"/>
        <v>8.0073209502229625E-2</v>
      </c>
      <c r="Q269" s="149">
        <v>231.792568344031</v>
      </c>
      <c r="R269" s="153">
        <f t="shared" si="25"/>
        <v>-1.0064534047438123E-4</v>
      </c>
      <c r="S269" s="153">
        <f t="shared" si="27"/>
        <v>-1.4662109799224998E-2</v>
      </c>
      <c r="T269" s="153">
        <f t="shared" si="23"/>
        <v>3.2515261491082637E-2</v>
      </c>
    </row>
    <row r="270" spans="11:20" x14ac:dyDescent="0.25">
      <c r="K270" s="25">
        <v>43861</v>
      </c>
      <c r="L270" s="26">
        <v>232.56905636227</v>
      </c>
      <c r="M270" s="147">
        <v>219.80643339945399</v>
      </c>
      <c r="N270" s="151">
        <f t="shared" si="24"/>
        <v>3.3455862304365036E-2</v>
      </c>
      <c r="O270" s="151">
        <f t="shared" si="26"/>
        <v>6.9859687234137047E-2</v>
      </c>
      <c r="P270" s="151">
        <f t="shared" si="22"/>
        <v>0.11388834658154123</v>
      </c>
      <c r="Q270" s="149">
        <v>234.27999705986201</v>
      </c>
      <c r="R270" s="153">
        <f t="shared" si="25"/>
        <v>1.0731270349181976E-2</v>
      </c>
      <c r="S270" s="153">
        <f t="shared" si="27"/>
        <v>-8.2926885268563844E-4</v>
      </c>
      <c r="T270" s="153">
        <f t="shared" si="23"/>
        <v>3.8017678837136915E-2</v>
      </c>
    </row>
    <row r="271" spans="11:20" x14ac:dyDescent="0.25">
      <c r="K271" s="25">
        <v>43890</v>
      </c>
      <c r="L271" s="26">
        <v>237.18599285029501</v>
      </c>
      <c r="M271" s="147">
        <v>224.69927624840699</v>
      </c>
      <c r="N271" s="151">
        <f t="shared" si="24"/>
        <v>2.2259779994979745E-2</v>
      </c>
      <c r="O271" s="151">
        <f t="shared" si="26"/>
        <v>7.7810214918233811E-2</v>
      </c>
      <c r="P271" s="151">
        <f t="shared" si="22"/>
        <v>0.1238109474974185</v>
      </c>
      <c r="Q271" s="149">
        <v>238.83669122524299</v>
      </c>
      <c r="R271" s="153">
        <f t="shared" si="25"/>
        <v>1.9449778993366973E-2</v>
      </c>
      <c r="S271" s="153">
        <f t="shared" si="27"/>
        <v>3.0286066249917587E-2</v>
      </c>
      <c r="T271" s="153">
        <f t="shared" si="23"/>
        <v>6.3183294318007288E-2</v>
      </c>
    </row>
    <row r="272" spans="11:20" x14ac:dyDescent="0.25">
      <c r="K272" s="25">
        <v>43921</v>
      </c>
      <c r="L272" s="26">
        <v>239.49360835041699</v>
      </c>
      <c r="M272" s="147">
        <v>225.78952226939299</v>
      </c>
      <c r="N272" s="151">
        <f t="shared" si="24"/>
        <v>4.8520228422130884E-3</v>
      </c>
      <c r="O272" s="151">
        <f t="shared" si="26"/>
        <v>6.1586332244203623E-2</v>
      </c>
      <c r="P272" s="151">
        <f t="shared" si="22"/>
        <v>0.10657344549113668</v>
      </c>
      <c r="Q272" s="149">
        <v>241.506375847756</v>
      </c>
      <c r="R272" s="153">
        <f t="shared" si="25"/>
        <v>1.1177866385677193E-2</v>
      </c>
      <c r="S272" s="153">
        <f t="shared" si="27"/>
        <v>4.1907329355389766E-2</v>
      </c>
      <c r="T272" s="153">
        <f t="shared" si="23"/>
        <v>7.7029923695362879E-2</v>
      </c>
    </row>
    <row r="273" spans="11:20" x14ac:dyDescent="0.25">
      <c r="K273" s="25">
        <v>43951</v>
      </c>
      <c r="L273" s="26">
        <v>239.11843631040901</v>
      </c>
      <c r="M273" s="147">
        <v>219.229273866179</v>
      </c>
      <c r="N273" s="151">
        <f t="shared" si="24"/>
        <v>-2.9054706955741083E-2</v>
      </c>
      <c r="O273" s="151">
        <f t="shared" si="26"/>
        <v>-2.6257626965181524E-3</v>
      </c>
      <c r="P273" s="151">
        <f t="shared" si="22"/>
        <v>6.6215109599921274E-2</v>
      </c>
      <c r="Q273" s="149">
        <v>242.39288590681301</v>
      </c>
      <c r="R273" s="153">
        <f t="shared" si="25"/>
        <v>3.6707521942023202E-3</v>
      </c>
      <c r="S273" s="153">
        <f t="shared" si="27"/>
        <v>3.462902914787902E-2</v>
      </c>
      <c r="T273" s="153">
        <f t="shared" si="23"/>
        <v>7.8099969613518949E-2</v>
      </c>
    </row>
    <row r="274" spans="11:20" x14ac:dyDescent="0.25">
      <c r="K274" s="25">
        <v>43982</v>
      </c>
      <c r="L274" s="26">
        <v>236.19814780996899</v>
      </c>
      <c r="M274" s="147">
        <v>210.56215539621999</v>
      </c>
      <c r="N274" s="151">
        <f t="shared" si="24"/>
        <v>-3.9534494263067987E-2</v>
      </c>
      <c r="O274" s="151">
        <f t="shared" si="26"/>
        <v>-6.2915738262362186E-2</v>
      </c>
      <c r="P274" s="151">
        <f t="shared" si="22"/>
        <v>1.9932100674330044E-2</v>
      </c>
      <c r="Q274" s="149">
        <v>240.60125671636001</v>
      </c>
      <c r="R274" s="153">
        <f t="shared" si="25"/>
        <v>-7.3914264593630818E-3</v>
      </c>
      <c r="S274" s="153">
        <f t="shared" si="27"/>
        <v>7.3881675468903119E-3</v>
      </c>
      <c r="T274" s="153">
        <f t="shared" si="23"/>
        <v>5.980445422602565E-2</v>
      </c>
    </row>
    <row r="275" spans="11:20" x14ac:dyDescent="0.25">
      <c r="K275" s="25">
        <v>44012</v>
      </c>
      <c r="L275" s="26">
        <v>234.57038580730699</v>
      </c>
      <c r="M275" s="147">
        <v>208.29307276567201</v>
      </c>
      <c r="N275" s="151">
        <f t="shared" si="24"/>
        <v>-1.0776307956566034E-2</v>
      </c>
      <c r="O275" s="151">
        <f t="shared" si="26"/>
        <v>-7.749008602288332E-2</v>
      </c>
      <c r="P275" s="151">
        <f t="shared" ref="P275:P308" si="28">M275/M263-1</f>
        <v>7.1300733480104128E-3</v>
      </c>
      <c r="Q275" s="149">
        <v>239.07926864434299</v>
      </c>
      <c r="R275" s="153">
        <f t="shared" si="25"/>
        <v>-6.3257694194476244E-3</v>
      </c>
      <c r="S275" s="153">
        <f t="shared" si="27"/>
        <v>-1.0049868020639896E-2</v>
      </c>
      <c r="T275" s="153">
        <f t="shared" ref="T275:T308" si="29">Q275/Q263-1</f>
        <v>4.5314726755045998E-2</v>
      </c>
    </row>
    <row r="276" spans="11:20" x14ac:dyDescent="0.25">
      <c r="K276" s="25">
        <v>44043</v>
      </c>
      <c r="L276" s="26">
        <v>234.57821723722901</v>
      </c>
      <c r="M276" s="147">
        <v>211.28072600229899</v>
      </c>
      <c r="N276" s="151">
        <f t="shared" si="24"/>
        <v>1.4343507429015911E-2</v>
      </c>
      <c r="O276" s="151">
        <f t="shared" si="26"/>
        <v>-3.6256781422046469E-2</v>
      </c>
      <c r="P276" s="151">
        <f t="shared" si="28"/>
        <v>1.8925157270988313E-2</v>
      </c>
      <c r="Q276" s="149">
        <v>238.56540317740601</v>
      </c>
      <c r="R276" s="153">
        <f t="shared" si="25"/>
        <v>-2.1493518440589554E-3</v>
      </c>
      <c r="S276" s="153">
        <f t="shared" si="27"/>
        <v>-1.5790408679231871E-2</v>
      </c>
      <c r="T276" s="153">
        <f t="shared" si="29"/>
        <v>3.2566093279194686E-2</v>
      </c>
    </row>
    <row r="277" spans="11:20" x14ac:dyDescent="0.25">
      <c r="K277" s="25">
        <v>44074</v>
      </c>
      <c r="L277" s="26">
        <v>237.448221687607</v>
      </c>
      <c r="M277" s="147">
        <v>218.03224890667099</v>
      </c>
      <c r="N277" s="151">
        <f t="shared" si="24"/>
        <v>3.1955223896279694E-2</v>
      </c>
      <c r="O277" s="151">
        <f t="shared" si="26"/>
        <v>3.547690465266351E-2</v>
      </c>
      <c r="P277" s="151">
        <f t="shared" si="28"/>
        <v>5.7677728030808062E-2</v>
      </c>
      <c r="Q277" s="149">
        <v>240.59481000355001</v>
      </c>
      <c r="R277" s="153">
        <f t="shared" si="25"/>
        <v>8.5067105251419584E-3</v>
      </c>
      <c r="S277" s="153">
        <f t="shared" si="27"/>
        <v>-2.6794177628075566E-5</v>
      </c>
      <c r="T277" s="153">
        <f t="shared" si="29"/>
        <v>2.8573700084718601E-2</v>
      </c>
    </row>
    <row r="278" spans="11:20" x14ac:dyDescent="0.25">
      <c r="K278" s="25">
        <v>44104</v>
      </c>
      <c r="L278" s="26">
        <v>241.33246711632</v>
      </c>
      <c r="M278" s="147">
        <v>222.30193418677399</v>
      </c>
      <c r="N278" s="151">
        <f t="shared" si="24"/>
        <v>1.9582815393197395E-2</v>
      </c>
      <c r="O278" s="151">
        <f t="shared" si="26"/>
        <v>6.7255532001593954E-2</v>
      </c>
      <c r="P278" s="151">
        <f t="shared" si="28"/>
        <v>8.1583772734608262E-2</v>
      </c>
      <c r="Q278" s="149">
        <v>244.412321377833</v>
      </c>
      <c r="R278" s="153">
        <f t="shared" si="25"/>
        <v>1.5866973083195957E-2</v>
      </c>
      <c r="S278" s="153">
        <f t="shared" si="27"/>
        <v>2.2306629779027531E-2</v>
      </c>
      <c r="T278" s="153">
        <f t="shared" si="29"/>
        <v>3.8983789713504136E-2</v>
      </c>
    </row>
    <row r="279" spans="11:20" x14ac:dyDescent="0.25">
      <c r="K279" s="25">
        <v>44135</v>
      </c>
      <c r="L279" s="26">
        <v>246.855511401185</v>
      </c>
      <c r="M279" s="147">
        <v>228.91915922082299</v>
      </c>
      <c r="N279" s="151">
        <f t="shared" si="24"/>
        <v>2.9766835175124129E-2</v>
      </c>
      <c r="O279" s="151">
        <f t="shared" si="26"/>
        <v>8.348339932499127E-2</v>
      </c>
      <c r="P279" s="151">
        <f t="shared" si="28"/>
        <v>0.11421388490851903</v>
      </c>
      <c r="Q279" s="149">
        <v>249.59903492252201</v>
      </c>
      <c r="R279" s="153">
        <f t="shared" si="25"/>
        <v>2.122116231886273E-2</v>
      </c>
      <c r="S279" s="153">
        <f t="shared" si="27"/>
        <v>4.6249923912525581E-2</v>
      </c>
      <c r="T279" s="153">
        <f t="shared" si="29"/>
        <v>6.4504239999102486E-2</v>
      </c>
    </row>
    <row r="280" spans="11:20" x14ac:dyDescent="0.25">
      <c r="K280" s="25">
        <v>44165</v>
      </c>
      <c r="L280" s="26">
        <v>250.084669957112</v>
      </c>
      <c r="M280" s="147">
        <v>232.38627476108701</v>
      </c>
      <c r="N280" s="151">
        <f t="shared" si="24"/>
        <v>1.5145589176830399E-2</v>
      </c>
      <c r="O280" s="151">
        <f t="shared" si="26"/>
        <v>6.5834416359940695E-2</v>
      </c>
      <c r="P280" s="151">
        <f t="shared" si="28"/>
        <v>0.11468227635677875</v>
      </c>
      <c r="Q280" s="149">
        <v>252.734301710312</v>
      </c>
      <c r="R280" s="153">
        <f t="shared" si="25"/>
        <v>1.2561213583070163E-2</v>
      </c>
      <c r="S280" s="153">
        <f t="shared" si="27"/>
        <v>5.0456166143329817E-2</v>
      </c>
      <c r="T280" s="153">
        <f t="shared" si="29"/>
        <v>9.023713307922554E-2</v>
      </c>
    </row>
    <row r="281" spans="11:20" x14ac:dyDescent="0.25">
      <c r="K281" s="25">
        <v>44196</v>
      </c>
      <c r="L281" s="26">
        <v>252.12943530783099</v>
      </c>
      <c r="M281" s="147">
        <v>236.404361944329</v>
      </c>
      <c r="N281" s="151">
        <f t="shared" si="24"/>
        <v>1.7290552926901182E-2</v>
      </c>
      <c r="O281" s="151">
        <f t="shared" si="26"/>
        <v>6.3438169394002708E-2</v>
      </c>
      <c r="P281" s="151">
        <f t="shared" si="28"/>
        <v>0.11149373540718499</v>
      </c>
      <c r="Q281" s="149">
        <v>254.32691639631099</v>
      </c>
      <c r="R281" s="153">
        <f t="shared" si="25"/>
        <v>6.301537524670664E-3</v>
      </c>
      <c r="S281" s="153">
        <f t="shared" si="27"/>
        <v>4.0565037648618407E-2</v>
      </c>
      <c r="T281" s="153">
        <f t="shared" si="29"/>
        <v>9.7217733136439888E-2</v>
      </c>
    </row>
    <row r="282" spans="11:20" x14ac:dyDescent="0.25">
      <c r="K282" s="25">
        <v>44227</v>
      </c>
      <c r="L282" s="28">
        <v>252.20411878874401</v>
      </c>
      <c r="M282" s="147">
        <v>236.20886050641599</v>
      </c>
      <c r="N282" s="151">
        <f t="shared" si="24"/>
        <v>-8.2697897917405339E-4</v>
      </c>
      <c r="O282" s="151">
        <f t="shared" si="26"/>
        <v>3.1843998162517817E-2</v>
      </c>
      <c r="P282" s="151">
        <f t="shared" si="28"/>
        <v>7.462214300686032E-2</v>
      </c>
      <c r="Q282" s="149">
        <v>254.58342344744099</v>
      </c>
      <c r="R282" s="153">
        <f t="shared" si="25"/>
        <v>1.0085721746033727E-3</v>
      </c>
      <c r="S282" s="153">
        <f t="shared" si="27"/>
        <v>1.9969582520485973E-2</v>
      </c>
      <c r="T282" s="153">
        <f t="shared" si="29"/>
        <v>8.6663081109699558E-2</v>
      </c>
    </row>
    <row r="283" spans="11:20" x14ac:dyDescent="0.25">
      <c r="K283" s="25">
        <v>44255</v>
      </c>
      <c r="L283" s="28">
        <v>252.69501065758999</v>
      </c>
      <c r="M283" s="147">
        <v>236.523643459341</v>
      </c>
      <c r="N283" s="151">
        <f t="shared" si="24"/>
        <v>1.3326466765477551E-3</v>
      </c>
      <c r="O283" s="151">
        <f t="shared" si="26"/>
        <v>1.7803842772158296E-2</v>
      </c>
      <c r="P283" s="151">
        <f t="shared" si="28"/>
        <v>5.2623076533019564E-2</v>
      </c>
      <c r="Q283" s="149">
        <v>255.22550538077701</v>
      </c>
      <c r="R283" s="153">
        <f t="shared" si="25"/>
        <v>2.5220885344428012E-3</v>
      </c>
      <c r="S283" s="153">
        <f t="shared" si="27"/>
        <v>9.8570065622531899E-3</v>
      </c>
      <c r="T283" s="153">
        <f t="shared" si="29"/>
        <v>6.8619331776280656E-2</v>
      </c>
    </row>
    <row r="284" spans="11:20" x14ac:dyDescent="0.25">
      <c r="K284" s="25">
        <v>44286</v>
      </c>
      <c r="L284" s="28">
        <v>255.28626513652</v>
      </c>
      <c r="M284" s="147">
        <v>239.52057281790599</v>
      </c>
      <c r="N284" s="151">
        <f t="shared" si="24"/>
        <v>1.2670739020981481E-2</v>
      </c>
      <c r="O284" s="151">
        <f t="shared" si="26"/>
        <v>1.3181697866940567E-2</v>
      </c>
      <c r="P284" s="151">
        <f t="shared" si="28"/>
        <v>6.081349750202425E-2</v>
      </c>
      <c r="Q284" s="149">
        <v>257.72988408420701</v>
      </c>
      <c r="R284" s="153">
        <f t="shared" si="25"/>
        <v>9.8124154938734609E-3</v>
      </c>
      <c r="S284" s="153">
        <f t="shared" si="27"/>
        <v>1.3380289181005312E-2</v>
      </c>
      <c r="T284" s="153">
        <f t="shared" si="29"/>
        <v>6.7176314411997895E-2</v>
      </c>
    </row>
    <row r="285" spans="11:20" x14ac:dyDescent="0.25">
      <c r="K285" s="25">
        <v>44316</v>
      </c>
      <c r="L285" s="28">
        <v>259.10596550950697</v>
      </c>
      <c r="M285" s="147">
        <v>244.52642569004399</v>
      </c>
      <c r="N285" s="151">
        <f t="shared" si="24"/>
        <v>2.0899469357664291E-2</v>
      </c>
      <c r="O285" s="151">
        <f t="shared" si="26"/>
        <v>3.5212756904189346E-2</v>
      </c>
      <c r="P285" s="151">
        <f t="shared" si="28"/>
        <v>0.11539130417093291</v>
      </c>
      <c r="Q285" s="149">
        <v>261.28940280177198</v>
      </c>
      <c r="R285" s="153">
        <f t="shared" si="25"/>
        <v>1.381104379964726E-2</v>
      </c>
      <c r="S285" s="153">
        <f t="shared" si="27"/>
        <v>2.6340989776639789E-2</v>
      </c>
      <c r="T285" s="153">
        <f t="shared" si="29"/>
        <v>7.7958215746577908E-2</v>
      </c>
    </row>
    <row r="286" spans="11:20" x14ac:dyDescent="0.25">
      <c r="K286" s="25">
        <v>44347</v>
      </c>
      <c r="L286" s="28">
        <v>262.23414688216002</v>
      </c>
      <c r="M286" s="147">
        <v>247.82751379372101</v>
      </c>
      <c r="N286" s="151">
        <f t="shared" si="24"/>
        <v>1.3499923758184762E-2</v>
      </c>
      <c r="O286" s="151">
        <f t="shared" si="26"/>
        <v>4.7791714050452461E-2</v>
      </c>
      <c r="P286" s="151">
        <f t="shared" si="28"/>
        <v>0.17698032358843352</v>
      </c>
      <c r="Q286" s="149">
        <v>264.31032443652902</v>
      </c>
      <c r="R286" s="153">
        <f t="shared" si="25"/>
        <v>1.1561592633930307E-2</v>
      </c>
      <c r="S286" s="153">
        <f t="shared" si="27"/>
        <v>3.5595263264140309E-2</v>
      </c>
      <c r="T286" s="153">
        <f t="shared" si="29"/>
        <v>9.8540913891065562E-2</v>
      </c>
    </row>
    <row r="287" spans="11:20" x14ac:dyDescent="0.25">
      <c r="K287" s="25">
        <v>44377</v>
      </c>
      <c r="L287" s="28">
        <v>265.45807662500999</v>
      </c>
      <c r="M287" s="147">
        <v>249.11613673104799</v>
      </c>
      <c r="N287" s="151">
        <f t="shared" si="24"/>
        <v>5.1996766525268523E-3</v>
      </c>
      <c r="O287" s="151">
        <f t="shared" si="26"/>
        <v>4.006154377576987E-2</v>
      </c>
      <c r="P287" s="151">
        <f t="shared" si="28"/>
        <v>0.19598858196931768</v>
      </c>
      <c r="Q287" s="149">
        <v>267.87231194215502</v>
      </c>
      <c r="R287" s="153">
        <f t="shared" si="25"/>
        <v>1.3476535633708764E-2</v>
      </c>
      <c r="S287" s="153">
        <f t="shared" si="27"/>
        <v>3.9352936870270749E-2</v>
      </c>
      <c r="T287" s="153">
        <f t="shared" si="29"/>
        <v>0.12043304072778005</v>
      </c>
    </row>
    <row r="288" spans="11:20" x14ac:dyDescent="0.25">
      <c r="K288" s="25">
        <v>44408</v>
      </c>
      <c r="L288" s="28">
        <v>269.29828254939503</v>
      </c>
      <c r="M288" s="147">
        <v>252.945824123498</v>
      </c>
      <c r="N288" s="151">
        <f t="shared" si="24"/>
        <v>1.5373100445053245E-2</v>
      </c>
      <c r="O288" s="151">
        <f t="shared" si="26"/>
        <v>3.4431446047987535E-2</v>
      </c>
      <c r="P288" s="151">
        <f t="shared" si="28"/>
        <v>0.1972025508883648</v>
      </c>
      <c r="Q288" s="149">
        <v>271.62397694898499</v>
      </c>
      <c r="R288" s="153">
        <f t="shared" si="25"/>
        <v>1.4005422880884133E-2</v>
      </c>
      <c r="S288" s="153">
        <f t="shared" si="27"/>
        <v>3.9552213126122782E-2</v>
      </c>
      <c r="T288" s="153">
        <f t="shared" si="29"/>
        <v>0.13857237190002536</v>
      </c>
    </row>
    <row r="289" spans="11:20" x14ac:dyDescent="0.25">
      <c r="K289" s="25">
        <v>44439</v>
      </c>
      <c r="L289" s="28">
        <v>274.53543807465797</v>
      </c>
      <c r="M289" s="147">
        <v>257.67428631764801</v>
      </c>
      <c r="N289" s="151">
        <f t="shared" si="24"/>
        <v>1.8693576818415547E-2</v>
      </c>
      <c r="O289" s="151">
        <f t="shared" si="26"/>
        <v>3.9732362130392662E-2</v>
      </c>
      <c r="P289" s="151">
        <f t="shared" si="28"/>
        <v>0.181817311933272</v>
      </c>
      <c r="Q289" s="149">
        <v>276.88084477122197</v>
      </c>
      <c r="R289" s="153">
        <f t="shared" si="25"/>
        <v>1.9353474907792378E-2</v>
      </c>
      <c r="S289" s="153">
        <f t="shared" si="27"/>
        <v>4.7559702260936865E-2</v>
      </c>
      <c r="T289" s="153">
        <f t="shared" si="29"/>
        <v>0.15081802789983945</v>
      </c>
    </row>
    <row r="290" spans="11:20" x14ac:dyDescent="0.25">
      <c r="K290" s="25">
        <v>44469</v>
      </c>
      <c r="L290" s="28">
        <v>279.165858548698</v>
      </c>
      <c r="M290" s="147">
        <v>267.27995826208399</v>
      </c>
      <c r="N290" s="151">
        <f t="shared" si="24"/>
        <v>3.727834888652648E-2</v>
      </c>
      <c r="O290" s="151">
        <f t="shared" si="26"/>
        <v>7.29130668506075E-2</v>
      </c>
      <c r="P290" s="151">
        <f t="shared" si="28"/>
        <v>0.2023285323173134</v>
      </c>
      <c r="Q290" s="149">
        <v>280.411030279307</v>
      </c>
      <c r="R290" s="153">
        <f t="shared" si="25"/>
        <v>1.2749836526257052E-2</v>
      </c>
      <c r="S290" s="153">
        <f t="shared" si="27"/>
        <v>4.6808564297827093E-2</v>
      </c>
      <c r="T290" s="153">
        <f t="shared" si="29"/>
        <v>0.14728680083940682</v>
      </c>
    </row>
    <row r="291" spans="11:20" x14ac:dyDescent="0.25">
      <c r="K291" s="25">
        <v>44500</v>
      </c>
      <c r="L291" s="28">
        <v>286.153144208105</v>
      </c>
      <c r="M291" s="147">
        <v>276.23960111971297</v>
      </c>
      <c r="N291" s="151">
        <f t="shared" si="24"/>
        <v>3.3521566360181554E-2</v>
      </c>
      <c r="O291" s="151">
        <f t="shared" si="26"/>
        <v>9.2089984394611024E-2</v>
      </c>
      <c r="P291" s="151">
        <f t="shared" si="28"/>
        <v>0.20671245718338116</v>
      </c>
      <c r="Q291" s="149">
        <v>286.70682646503201</v>
      </c>
      <c r="R291" s="153">
        <f t="shared" si="25"/>
        <v>2.2452027580562639E-2</v>
      </c>
      <c r="S291" s="153">
        <f t="shared" si="27"/>
        <v>5.5528417209206093E-2</v>
      </c>
      <c r="T291" s="153">
        <f t="shared" si="29"/>
        <v>0.14866961145914925</v>
      </c>
    </row>
    <row r="292" spans="11:20" x14ac:dyDescent="0.25">
      <c r="K292" s="25">
        <v>44530</v>
      </c>
      <c r="L292" s="28">
        <v>291.434639595465</v>
      </c>
      <c r="M292" s="147">
        <v>282.16655446705198</v>
      </c>
      <c r="N292" s="151">
        <f t="shared" si="24"/>
        <v>2.1455842403893755E-2</v>
      </c>
      <c r="O292" s="151">
        <f t="shared" si="26"/>
        <v>9.5051269955633622E-2</v>
      </c>
      <c r="P292" s="151">
        <f t="shared" si="28"/>
        <v>0.21421351048870396</v>
      </c>
      <c r="Q292" s="149">
        <v>291.695020450671</v>
      </c>
      <c r="R292" s="153">
        <f t="shared" si="25"/>
        <v>1.7398239334379229E-2</v>
      </c>
      <c r="S292" s="153">
        <f t="shared" si="27"/>
        <v>5.3503793993728621E-2</v>
      </c>
      <c r="T292" s="153">
        <f t="shared" si="29"/>
        <v>0.15415682982762036</v>
      </c>
    </row>
    <row r="293" spans="11:20" x14ac:dyDescent="0.25">
      <c r="K293" s="25">
        <v>44561</v>
      </c>
      <c r="L293" s="28">
        <v>293.73286098190101</v>
      </c>
      <c r="M293" s="147">
        <v>279.43200545310202</v>
      </c>
      <c r="N293" s="151">
        <f t="shared" si="24"/>
        <v>-9.6912584807044011E-3</v>
      </c>
      <c r="O293" s="151">
        <f t="shared" si="26"/>
        <v>4.5465613172171349E-2</v>
      </c>
      <c r="P293" s="151">
        <f t="shared" si="28"/>
        <v>0.18200867003843868</v>
      </c>
      <c r="Q293" s="149">
        <v>294.91258749439902</v>
      </c>
      <c r="R293" s="153">
        <f t="shared" si="25"/>
        <v>1.1030586119560315E-2</v>
      </c>
      <c r="S293" s="153">
        <f t="shared" si="27"/>
        <v>5.1715359415952955E-2</v>
      </c>
      <c r="T293" s="153">
        <f t="shared" si="29"/>
        <v>0.15958071474764557</v>
      </c>
    </row>
    <row r="294" spans="11:20" x14ac:dyDescent="0.25">
      <c r="K294" s="25">
        <v>44592</v>
      </c>
      <c r="L294" s="28">
        <v>292.83495224198202</v>
      </c>
      <c r="M294" s="147">
        <v>273.76517255295897</v>
      </c>
      <c r="N294" s="151">
        <f t="shared" si="24"/>
        <v>-2.0279827612997403E-2</v>
      </c>
      <c r="O294" s="151">
        <f t="shared" si="26"/>
        <v>-8.9575446703663575E-3</v>
      </c>
      <c r="P294" s="151">
        <f t="shared" si="28"/>
        <v>0.15899620347020327</v>
      </c>
      <c r="Q294" s="149">
        <v>295.40678284412502</v>
      </c>
      <c r="R294" s="153">
        <f t="shared" si="25"/>
        <v>1.675735016686497E-3</v>
      </c>
      <c r="S294" s="153">
        <f t="shared" si="27"/>
        <v>3.0344434021190247E-2</v>
      </c>
      <c r="T294" s="153">
        <f t="shared" si="29"/>
        <v>0.16035356443822835</v>
      </c>
    </row>
    <row r="295" spans="11:20" x14ac:dyDescent="0.25">
      <c r="K295" s="25">
        <v>44620</v>
      </c>
      <c r="L295" s="28">
        <v>290.682451371593</v>
      </c>
      <c r="M295" s="147">
        <v>266.501723320157</v>
      </c>
      <c r="N295" s="151">
        <f t="shared" si="24"/>
        <v>-2.6531677368116902E-2</v>
      </c>
      <c r="O295" s="151">
        <f t="shared" si="26"/>
        <v>-5.5516257681503922E-2</v>
      </c>
      <c r="P295" s="151">
        <f t="shared" si="28"/>
        <v>0.12674453776528805</v>
      </c>
      <c r="Q295" s="149">
        <v>294.56311953457998</v>
      </c>
      <c r="R295" s="153">
        <f t="shared" si="25"/>
        <v>-2.8559375022549904E-3</v>
      </c>
      <c r="S295" s="153">
        <f t="shared" si="27"/>
        <v>9.8325267242400649E-3</v>
      </c>
      <c r="T295" s="153">
        <f t="shared" si="29"/>
        <v>0.15412885203269266</v>
      </c>
    </row>
    <row r="296" spans="11:20" x14ac:dyDescent="0.25">
      <c r="K296" s="25">
        <v>44651</v>
      </c>
      <c r="L296" s="28">
        <v>294.94393716358098</v>
      </c>
      <c r="M296" s="147">
        <v>271.79874665861098</v>
      </c>
      <c r="N296" s="151">
        <f t="shared" si="24"/>
        <v>1.9876131652966755E-2</v>
      </c>
      <c r="O296" s="151">
        <f t="shared" si="26"/>
        <v>-2.7317052612185977E-2</v>
      </c>
      <c r="P296" s="151">
        <f t="shared" si="28"/>
        <v>0.13476159254697628</v>
      </c>
      <c r="Q296" s="149">
        <v>298.847417465256</v>
      </c>
      <c r="R296" s="153">
        <f t="shared" si="25"/>
        <v>1.4544583644569453E-2</v>
      </c>
      <c r="S296" s="153">
        <f t="shared" si="27"/>
        <v>1.3342360203365988E-2</v>
      </c>
      <c r="T296" s="153">
        <f t="shared" si="29"/>
        <v>0.15953731375448421</v>
      </c>
    </row>
    <row r="297" spans="11:20" x14ac:dyDescent="0.25">
      <c r="K297" s="25">
        <v>44681</v>
      </c>
      <c r="L297" s="28">
        <v>304.10932629193701</v>
      </c>
      <c r="M297" s="147">
        <v>287.50284627213699</v>
      </c>
      <c r="N297" s="151">
        <f t="shared" si="24"/>
        <v>5.7778410704928396E-2</v>
      </c>
      <c r="O297" s="151">
        <f t="shared" si="26"/>
        <v>5.0180501745599182E-2</v>
      </c>
      <c r="P297" s="151">
        <f t="shared" si="28"/>
        <v>0.17575368576551686</v>
      </c>
      <c r="Q297" s="149">
        <v>306.498583952003</v>
      </c>
      <c r="R297" s="153">
        <f t="shared" si="25"/>
        <v>2.5602250645637703E-2</v>
      </c>
      <c r="S297" s="153">
        <f t="shared" si="27"/>
        <v>3.754755053722203E-2</v>
      </c>
      <c r="T297" s="153">
        <f t="shared" si="29"/>
        <v>0.17302340112327141</v>
      </c>
    </row>
    <row r="298" spans="11:20" x14ac:dyDescent="0.25">
      <c r="K298" s="25">
        <v>44712</v>
      </c>
      <c r="L298" s="28">
        <v>312.35735602686998</v>
      </c>
      <c r="M298" s="147">
        <v>299.81862167397401</v>
      </c>
      <c r="N298" s="151">
        <f t="shared" si="24"/>
        <v>4.2837055568414995E-2</v>
      </c>
      <c r="O298" s="151">
        <f t="shared" si="26"/>
        <v>0.12501569572888793</v>
      </c>
      <c r="P298" s="151">
        <f t="shared" si="28"/>
        <v>0.20978747308713963</v>
      </c>
      <c r="Q298" s="149">
        <v>313.64160955363201</v>
      </c>
      <c r="R298" s="153">
        <f t="shared" si="25"/>
        <v>2.3305248296832559E-2</v>
      </c>
      <c r="S298" s="153">
        <f t="shared" si="27"/>
        <v>6.4768766874810035E-2</v>
      </c>
      <c r="T298" s="153">
        <f t="shared" si="29"/>
        <v>0.1866415366946792</v>
      </c>
    </row>
    <row r="299" spans="11:20" x14ac:dyDescent="0.25">
      <c r="K299" s="25">
        <v>44742</v>
      </c>
      <c r="L299" s="28">
        <v>315.79157847147701</v>
      </c>
      <c r="M299" s="147">
        <v>303.56288020379998</v>
      </c>
      <c r="N299" s="151">
        <f t="shared" si="24"/>
        <v>1.2488412190412523E-2</v>
      </c>
      <c r="O299" s="151">
        <f t="shared" si="26"/>
        <v>0.116866372401216</v>
      </c>
      <c r="P299" s="151">
        <f t="shared" si="28"/>
        <v>0.21855968138882176</v>
      </c>
      <c r="Q299" s="149">
        <v>316.83558671422401</v>
      </c>
      <c r="R299" s="153">
        <f t="shared" si="25"/>
        <v>1.0183524963851553E-2</v>
      </c>
      <c r="S299" s="153">
        <f t="shared" si="27"/>
        <v>6.0191817622313293E-2</v>
      </c>
      <c r="T299" s="153">
        <f t="shared" si="29"/>
        <v>0.18278587442304306</v>
      </c>
    </row>
    <row r="300" spans="11:20" x14ac:dyDescent="0.25">
      <c r="K300" s="25">
        <v>44773</v>
      </c>
      <c r="L300" s="28">
        <v>315.30652793795798</v>
      </c>
      <c r="M300" s="147">
        <v>298.98070281790001</v>
      </c>
      <c r="N300" s="151">
        <f t="shared" si="24"/>
        <v>-1.5094656444238796E-2</v>
      </c>
      <c r="O300" s="151">
        <f t="shared" si="26"/>
        <v>3.9922584052954457E-2</v>
      </c>
      <c r="P300" s="151">
        <f t="shared" si="28"/>
        <v>0.18199501357225811</v>
      </c>
      <c r="Q300" s="149">
        <v>317.33059981456802</v>
      </c>
      <c r="R300" s="153">
        <f t="shared" si="25"/>
        <v>1.5623658487280423E-3</v>
      </c>
      <c r="S300" s="153">
        <f t="shared" si="27"/>
        <v>3.5341161198517268E-2</v>
      </c>
      <c r="T300" s="153">
        <f t="shared" si="29"/>
        <v>0.16827167976473367</v>
      </c>
    </row>
    <row r="301" spans="11:20" x14ac:dyDescent="0.25">
      <c r="K301" s="25">
        <v>44804</v>
      </c>
      <c r="L301" s="28">
        <v>314.90782890173801</v>
      </c>
      <c r="M301" s="147">
        <v>297.08790076226001</v>
      </c>
      <c r="N301" s="151">
        <f t="shared" si="24"/>
        <v>-6.330850244849584E-3</v>
      </c>
      <c r="O301" s="151">
        <f t="shared" si="26"/>
        <v>-9.1079096303878782E-3</v>
      </c>
      <c r="P301" s="151">
        <f t="shared" si="28"/>
        <v>0.15295905155248923</v>
      </c>
      <c r="Q301" s="149">
        <v>317.35724325671202</v>
      </c>
      <c r="R301" s="153">
        <f t="shared" si="25"/>
        <v>8.3961150168176957E-5</v>
      </c>
      <c r="S301" s="153">
        <f t="shared" si="27"/>
        <v>1.1846749888728247E-2</v>
      </c>
      <c r="T301" s="153">
        <f t="shared" si="29"/>
        <v>0.14618706656624969</v>
      </c>
    </row>
    <row r="302" spans="11:20" x14ac:dyDescent="0.25">
      <c r="K302" s="25">
        <v>44834</v>
      </c>
      <c r="L302" s="28">
        <v>314.37550158665402</v>
      </c>
      <c r="M302" s="147">
        <v>296.45567204592197</v>
      </c>
      <c r="N302" s="151">
        <f t="shared" si="24"/>
        <v>-2.1280863835783093E-3</v>
      </c>
      <c r="O302" s="151">
        <f t="shared" si="26"/>
        <v>-2.3412639098385535E-2</v>
      </c>
      <c r="P302" s="151">
        <f t="shared" si="28"/>
        <v>0.10915788064898391</v>
      </c>
      <c r="Q302" s="149">
        <v>316.88778383172001</v>
      </c>
      <c r="R302" s="153">
        <f t="shared" si="25"/>
        <v>-1.4792774860734603E-3</v>
      </c>
      <c r="S302" s="153">
        <f t="shared" si="27"/>
        <v>1.6474512234343486E-4</v>
      </c>
      <c r="T302" s="153">
        <f t="shared" si="29"/>
        <v>0.13008316226390915</v>
      </c>
    </row>
    <row r="303" spans="11:20" x14ac:dyDescent="0.25">
      <c r="K303" s="25">
        <v>44865</v>
      </c>
      <c r="L303" s="28">
        <v>314.54701279420499</v>
      </c>
      <c r="M303" s="147">
        <v>298.80623278118702</v>
      </c>
      <c r="N303" s="151">
        <f t="shared" si="24"/>
        <v>7.928877592535688E-3</v>
      </c>
      <c r="O303" s="151">
        <f t="shared" si="26"/>
        <v>-5.8354949021321989E-4</v>
      </c>
      <c r="P303" s="151">
        <f t="shared" si="28"/>
        <v>8.1692239526853561E-2</v>
      </c>
      <c r="Q303" s="149">
        <v>316.74952618725803</v>
      </c>
      <c r="R303" s="153">
        <f t="shared" si="25"/>
        <v>-4.3629843596437734E-4</v>
      </c>
      <c r="S303" s="153">
        <f t="shared" si="27"/>
        <v>-1.8311301451846562E-3</v>
      </c>
      <c r="T303" s="153">
        <f t="shared" si="29"/>
        <v>0.10478543567531751</v>
      </c>
    </row>
    <row r="304" spans="11:20" x14ac:dyDescent="0.25">
      <c r="K304" s="25">
        <v>44895</v>
      </c>
      <c r="L304" s="28">
        <v>311.64819277296698</v>
      </c>
      <c r="M304" s="147">
        <v>288.69281857990399</v>
      </c>
      <c r="N304" s="151">
        <f t="shared" si="24"/>
        <v>-3.384606173422422E-2</v>
      </c>
      <c r="O304" s="151">
        <f t="shared" si="26"/>
        <v>-2.8257906703087365E-2</v>
      </c>
      <c r="P304" s="151">
        <f t="shared" si="28"/>
        <v>2.3129120051731844E-2</v>
      </c>
      <c r="Q304" s="149">
        <v>315.22418857494802</v>
      </c>
      <c r="R304" s="153">
        <f t="shared" si="25"/>
        <v>-4.8155955611698387E-3</v>
      </c>
      <c r="S304" s="153">
        <f t="shared" si="27"/>
        <v>-6.7213045458633935E-3</v>
      </c>
      <c r="T304" s="153">
        <f t="shared" si="29"/>
        <v>8.0663592021297692E-2</v>
      </c>
    </row>
    <row r="305" spans="11:20" x14ac:dyDescent="0.25">
      <c r="K305" s="25">
        <v>44926</v>
      </c>
      <c r="L305" s="28">
        <v>307.72428258135801</v>
      </c>
      <c r="M305" s="147">
        <v>278.75498177882901</v>
      </c>
      <c r="N305" s="151">
        <f t="shared" si="24"/>
        <v>-3.442356775606592E-2</v>
      </c>
      <c r="O305" s="151">
        <f t="shared" si="26"/>
        <v>-5.9707713281164865E-2</v>
      </c>
      <c r="P305" s="151">
        <f t="shared" si="28"/>
        <v>-2.4228565842886463E-3</v>
      </c>
      <c r="Q305" s="149">
        <v>313.05943985137498</v>
      </c>
      <c r="R305" s="153">
        <f t="shared" si="25"/>
        <v>-6.8673306238310472E-3</v>
      </c>
      <c r="S305" s="153">
        <f t="shared" si="27"/>
        <v>-1.2081071520188447E-2</v>
      </c>
      <c r="T305" s="153">
        <f t="shared" si="29"/>
        <v>6.1532986811967172E-2</v>
      </c>
    </row>
    <row r="306" spans="11:20" x14ac:dyDescent="0.25">
      <c r="K306" s="25">
        <v>44957</v>
      </c>
      <c r="L306" s="28">
        <v>305.93208007137503</v>
      </c>
      <c r="M306" s="147">
        <v>265.74391753373999</v>
      </c>
      <c r="N306" s="151">
        <f t="shared" si="24"/>
        <v>-4.6675629479556058E-2</v>
      </c>
      <c r="O306" s="151">
        <f t="shared" si="26"/>
        <v>-0.11064801071823105</v>
      </c>
      <c r="P306" s="151">
        <f t="shared" si="28"/>
        <v>-2.9299764262991856E-2</v>
      </c>
      <c r="Q306" s="149">
        <v>313.75445001526401</v>
      </c>
      <c r="R306" s="153">
        <f t="shared" si="25"/>
        <v>2.2200581596230062E-3</v>
      </c>
      <c r="S306" s="153">
        <f t="shared" si="27"/>
        <v>-9.4556610961538112E-3</v>
      </c>
      <c r="T306" s="153">
        <f t="shared" si="29"/>
        <v>6.2109837135392976E-2</v>
      </c>
    </row>
    <row r="307" spans="11:20" x14ac:dyDescent="0.25">
      <c r="K307" s="25">
        <v>44985</v>
      </c>
      <c r="L307" s="28">
        <v>305.13562306185401</v>
      </c>
      <c r="M307" s="147">
        <v>266.346357430642</v>
      </c>
      <c r="N307" s="151">
        <f t="shared" si="24"/>
        <v>2.2669941140818217E-3</v>
      </c>
      <c r="O307" s="151">
        <f t="shared" si="26"/>
        <v>-7.7405670356420653E-2</v>
      </c>
      <c r="P307" s="151">
        <f t="shared" si="28"/>
        <v>-5.8298268236089967E-4</v>
      </c>
      <c r="Q307" s="149">
        <v>313.14168027931902</v>
      </c>
      <c r="R307" s="153">
        <f t="shared" si="25"/>
        <v>-1.9530232508739864E-3</v>
      </c>
      <c r="S307" s="153">
        <f t="shared" si="27"/>
        <v>-6.6064355817474496E-3</v>
      </c>
      <c r="T307" s="153">
        <f t="shared" si="29"/>
        <v>6.3071577915435606E-2</v>
      </c>
    </row>
    <row r="308" spans="11:20" x14ac:dyDescent="0.25">
      <c r="K308" s="25">
        <v>45016</v>
      </c>
      <c r="L308" s="28">
        <v>309.21314635507599</v>
      </c>
      <c r="M308" s="147">
        <v>262.58169482607002</v>
      </c>
      <c r="N308" s="151">
        <f t="shared" si="24"/>
        <v>-1.4134462512979229E-2</v>
      </c>
      <c r="O308" s="151">
        <f t="shared" si="26"/>
        <v>-5.8019723448714089E-2</v>
      </c>
      <c r="P308" s="151">
        <f t="shared" si="28"/>
        <v>-3.3911311019097168E-2</v>
      </c>
      <c r="Q308" s="149">
        <v>317.36753294164498</v>
      </c>
      <c r="R308" s="153">
        <f t="shared" si="25"/>
        <v>1.3495018160969652E-2</v>
      </c>
      <c r="S308" s="153">
        <f t="shared" si="27"/>
        <v>1.3761262373417793E-2</v>
      </c>
      <c r="T308" s="153">
        <f t="shared" si="29"/>
        <v>6.1971810342119182E-2</v>
      </c>
    </row>
    <row r="309" spans="11:20" x14ac:dyDescent="0.25">
      <c r="K309" s="25">
        <v>45046</v>
      </c>
      <c r="L309" s="28" t="s">
        <v>75</v>
      </c>
      <c r="M309" s="27" t="s">
        <v>75</v>
      </c>
      <c r="N309" s="27"/>
      <c r="O309" s="27"/>
      <c r="P309" s="27"/>
      <c r="Q309" s="27" t="s">
        <v>75</v>
      </c>
    </row>
    <row r="310" spans="11:20" x14ac:dyDescent="0.25">
      <c r="K310" s="68"/>
      <c r="L310" s="114" t="s">
        <v>101</v>
      </c>
      <c r="M310" s="115" t="s">
        <v>102</v>
      </c>
      <c r="N310" s="115"/>
      <c r="O310" s="115"/>
      <c r="P310" s="115"/>
      <c r="Q310" s="115" t="s">
        <v>103</v>
      </c>
    </row>
    <row r="311" spans="11:20" x14ac:dyDescent="0.25">
      <c r="K311" s="68" t="s">
        <v>96</v>
      </c>
      <c r="L311" s="116">
        <f>MIN($L$138:$L$173)</f>
        <v>119.513208441016</v>
      </c>
      <c r="M311" s="116">
        <f>MIN($M$138:$M$173)</f>
        <v>100.562076098221</v>
      </c>
      <c r="N311" s="116"/>
      <c r="O311" s="116"/>
      <c r="P311" s="116"/>
      <c r="Q311" s="116">
        <f>MIN($Q$138:$Q$173)</f>
        <v>122.87731361849799</v>
      </c>
    </row>
    <row r="312" spans="11:20" x14ac:dyDescent="0.25">
      <c r="K312" s="68" t="s">
        <v>97</v>
      </c>
      <c r="L312" s="117">
        <f>L308/$L$164-1</f>
        <v>1.5872717366439342</v>
      </c>
      <c r="M312" s="117">
        <f>M308/$M$148-1</f>
        <v>1.611140352448583</v>
      </c>
      <c r="N312" s="117"/>
      <c r="O312" s="117"/>
      <c r="P312" s="117"/>
      <c r="Q312" s="117">
        <f>Q308/$Q$164-1</f>
        <v>1.582800059634998</v>
      </c>
    </row>
    <row r="313" spans="11:20" x14ac:dyDescent="0.25">
      <c r="K313" s="68" t="s">
        <v>98</v>
      </c>
      <c r="L313" s="117">
        <f>L308/L296-1</f>
        <v>4.8379394839301426E-2</v>
      </c>
      <c r="M313" s="117">
        <f>M308/M296-1</f>
        <v>-3.3911311019097168E-2</v>
      </c>
      <c r="N313" s="117"/>
      <c r="O313" s="117"/>
      <c r="P313" s="117"/>
      <c r="Q313" s="117">
        <f>Q308/Q296-1</f>
        <v>6.1971810342119182E-2</v>
      </c>
    </row>
    <row r="314" spans="11:20" x14ac:dyDescent="0.25">
      <c r="K314" s="68" t="s">
        <v>99</v>
      </c>
      <c r="L314" s="117">
        <f>L308/L305-1</f>
        <v>4.8383044757747129E-3</v>
      </c>
      <c r="M314" s="117">
        <f>M308/M305-1</f>
        <v>-5.8019723448714089E-2</v>
      </c>
      <c r="N314" s="117"/>
      <c r="O314" s="117"/>
      <c r="P314" s="117"/>
      <c r="Q314" s="117">
        <f>Q308/Q305-1</f>
        <v>1.3761262373417793E-2</v>
      </c>
    </row>
    <row r="315" spans="11:20" x14ac:dyDescent="0.25">
      <c r="K315" s="68" t="s">
        <v>100</v>
      </c>
      <c r="L315" s="117">
        <f>L308/L307-1</f>
        <v>1.3362986767347707E-2</v>
      </c>
      <c r="M315" s="117">
        <f>M308/M307-1</f>
        <v>-1.4134462512979229E-2</v>
      </c>
      <c r="N315" s="117"/>
      <c r="O315" s="117"/>
      <c r="P315" s="117"/>
      <c r="Q315" s="117">
        <f>Q308/Q307-1</f>
        <v>1.3495018160969652E-2</v>
      </c>
    </row>
    <row r="316" spans="11:20" x14ac:dyDescent="0.25">
      <c r="K316" s="25">
        <v>45260</v>
      </c>
      <c r="L316" s="28" t="s">
        <v>75</v>
      </c>
      <c r="M316" s="27" t="s">
        <v>75</v>
      </c>
      <c r="N316" s="27"/>
      <c r="O316" s="27"/>
      <c r="P316" s="27"/>
      <c r="Q316" s="27" t="s">
        <v>75</v>
      </c>
    </row>
    <row r="317" spans="11:20" x14ac:dyDescent="0.25">
      <c r="K317" s="25">
        <v>45291</v>
      </c>
      <c r="L317" s="28" t="s">
        <v>75</v>
      </c>
      <c r="M317" s="27" t="s">
        <v>75</v>
      </c>
      <c r="N317" s="27"/>
      <c r="O317" s="27"/>
      <c r="P317" s="27"/>
      <c r="Q317" s="27" t="s">
        <v>75</v>
      </c>
    </row>
    <row r="318" spans="11:20" x14ac:dyDescent="0.25">
      <c r="K318" s="25">
        <v>45322</v>
      </c>
      <c r="L318" s="28" t="s">
        <v>75</v>
      </c>
      <c r="M318" s="27" t="s">
        <v>75</v>
      </c>
      <c r="N318" s="27"/>
      <c r="O318" s="27"/>
      <c r="P318" s="27"/>
      <c r="Q318" s="27" t="s">
        <v>75</v>
      </c>
    </row>
    <row r="319" spans="11:20" x14ac:dyDescent="0.25">
      <c r="K319" s="25">
        <v>45351</v>
      </c>
      <c r="L319" s="28" t="s">
        <v>75</v>
      </c>
      <c r="M319" s="27" t="s">
        <v>75</v>
      </c>
      <c r="N319" s="27"/>
      <c r="O319" s="27"/>
      <c r="P319" s="27"/>
      <c r="Q319" s="27" t="s">
        <v>75</v>
      </c>
    </row>
    <row r="320" spans="11:20" x14ac:dyDescent="0.25">
      <c r="K320" s="25">
        <v>45382</v>
      </c>
      <c r="L320" s="28" t="s">
        <v>75</v>
      </c>
      <c r="M320" s="27" t="s">
        <v>75</v>
      </c>
      <c r="N320" s="27"/>
      <c r="O320" s="27"/>
      <c r="P320" s="27"/>
      <c r="Q320" s="27" t="s">
        <v>75</v>
      </c>
    </row>
    <row r="321" spans="11:17" x14ac:dyDescent="0.25">
      <c r="K321" s="25">
        <v>45412</v>
      </c>
      <c r="L321" s="28" t="s">
        <v>75</v>
      </c>
      <c r="M321" s="27" t="s">
        <v>75</v>
      </c>
      <c r="N321" s="27"/>
      <c r="O321" s="27"/>
      <c r="P321" s="27"/>
      <c r="Q321" s="27" t="s">
        <v>75</v>
      </c>
    </row>
    <row r="322" spans="11:17" x14ac:dyDescent="0.25">
      <c r="K322" s="25">
        <v>45443</v>
      </c>
      <c r="L322" s="28" t="s">
        <v>75</v>
      </c>
      <c r="M322" s="27" t="s">
        <v>75</v>
      </c>
      <c r="N322" s="27"/>
      <c r="O322" s="27"/>
      <c r="P322" s="27"/>
      <c r="Q322" s="27" t="s">
        <v>75</v>
      </c>
    </row>
    <row r="323" spans="11:17" x14ac:dyDescent="0.25">
      <c r="K323" s="25">
        <v>45473</v>
      </c>
      <c r="L323" s="28" t="s">
        <v>75</v>
      </c>
      <c r="M323" s="27" t="s">
        <v>75</v>
      </c>
      <c r="N323" s="27"/>
      <c r="O323" s="27"/>
      <c r="P323" s="27"/>
      <c r="Q323" s="27" t="s">
        <v>75</v>
      </c>
    </row>
    <row r="324" spans="11:17" x14ac:dyDescent="0.25">
      <c r="K324" s="25">
        <v>45504</v>
      </c>
      <c r="L324" s="28" t="s">
        <v>75</v>
      </c>
      <c r="M324" s="27" t="s">
        <v>75</v>
      </c>
      <c r="N324" s="27"/>
      <c r="O324" s="27"/>
      <c r="P324" s="27"/>
      <c r="Q324" s="27" t="s">
        <v>75</v>
      </c>
    </row>
    <row r="325" spans="11:17" x14ac:dyDescent="0.25">
      <c r="K325" s="25">
        <v>45535</v>
      </c>
      <c r="L325" s="28" t="s">
        <v>75</v>
      </c>
      <c r="M325" s="27" t="s">
        <v>75</v>
      </c>
      <c r="N325" s="27"/>
      <c r="O325" s="27"/>
      <c r="P325" s="27"/>
      <c r="Q325" s="27" t="s">
        <v>75</v>
      </c>
    </row>
    <row r="326" spans="11:17" x14ac:dyDescent="0.25">
      <c r="K326" s="25">
        <v>45565</v>
      </c>
      <c r="L326" s="28" t="s">
        <v>75</v>
      </c>
      <c r="M326" s="27" t="s">
        <v>75</v>
      </c>
      <c r="N326" s="27"/>
      <c r="O326" s="27"/>
      <c r="P326" s="27"/>
      <c r="Q326" s="27" t="s">
        <v>75</v>
      </c>
    </row>
    <row r="327" spans="11:17" x14ac:dyDescent="0.25">
      <c r="K327" s="25">
        <v>45596</v>
      </c>
      <c r="L327" s="28" t="s">
        <v>75</v>
      </c>
      <c r="M327" s="27" t="s">
        <v>75</v>
      </c>
      <c r="N327" s="27"/>
      <c r="O327" s="27"/>
      <c r="P327" s="27"/>
      <c r="Q327" s="27" t="s">
        <v>75</v>
      </c>
    </row>
    <row r="328" spans="11:17" x14ac:dyDescent="0.25">
      <c r="L328" s="30"/>
    </row>
    <row r="329" spans="11:17" x14ac:dyDescent="0.25">
      <c r="L329" s="30"/>
    </row>
    <row r="330" spans="11:17" x14ac:dyDescent="0.25">
      <c r="L330" s="30"/>
    </row>
    <row r="331" spans="11:17" x14ac:dyDescent="0.25">
      <c r="L331" s="30"/>
    </row>
    <row r="332" spans="11:17" x14ac:dyDescent="0.25">
      <c r="L332" s="30"/>
    </row>
    <row r="333" spans="11:17" x14ac:dyDescent="0.25">
      <c r="L333" s="30"/>
    </row>
    <row r="334" spans="11:17" x14ac:dyDescent="0.25">
      <c r="L334" s="30"/>
    </row>
    <row r="335" spans="11:17" x14ac:dyDescent="0.25">
      <c r="L335" s="30"/>
    </row>
    <row r="336" spans="11:17" x14ac:dyDescent="0.25">
      <c r="L336" s="30"/>
    </row>
    <row r="337" spans="12:12" x14ac:dyDescent="0.25">
      <c r="L337" s="30"/>
    </row>
    <row r="338" spans="12:12" x14ac:dyDescent="0.25">
      <c r="L338" s="30"/>
    </row>
    <row r="339" spans="12:12" x14ac:dyDescent="0.25">
      <c r="L339" s="30"/>
    </row>
    <row r="340" spans="12:12" x14ac:dyDescent="0.25">
      <c r="L340" s="30"/>
    </row>
    <row r="341" spans="12:12" x14ac:dyDescent="0.25">
      <c r="L341" s="30"/>
    </row>
    <row r="342" spans="12:12" x14ac:dyDescent="0.25">
      <c r="L342" s="30"/>
    </row>
    <row r="343" spans="12:12" x14ac:dyDescent="0.25">
      <c r="L343" s="30"/>
    </row>
    <row r="344" spans="12:12" x14ac:dyDescent="0.25">
      <c r="L344" s="30"/>
    </row>
    <row r="345" spans="12:12" x14ac:dyDescent="0.25">
      <c r="L345" s="30"/>
    </row>
    <row r="346" spans="12:12" x14ac:dyDescent="0.25">
      <c r="L346" s="30"/>
    </row>
    <row r="347" spans="12:12" x14ac:dyDescent="0.25">
      <c r="L347" s="30"/>
    </row>
    <row r="348" spans="12:12" x14ac:dyDescent="0.25">
      <c r="L348" s="30"/>
    </row>
    <row r="349" spans="12:12" x14ac:dyDescent="0.25">
      <c r="L349" s="30"/>
    </row>
    <row r="350" spans="12:12" x14ac:dyDescent="0.25">
      <c r="L350" s="30"/>
    </row>
    <row r="351" spans="12:12" x14ac:dyDescent="0.25">
      <c r="L351" s="30"/>
    </row>
    <row r="352" spans="12:12" x14ac:dyDescent="0.25">
      <c r="L352" s="30"/>
    </row>
    <row r="353" spans="12:12" x14ac:dyDescent="0.25">
      <c r="L353" s="30"/>
    </row>
    <row r="354" spans="12:12" x14ac:dyDescent="0.25">
      <c r="L354" s="30"/>
    </row>
    <row r="355" spans="12:12" x14ac:dyDescent="0.25">
      <c r="L355" s="30"/>
    </row>
    <row r="356" spans="12:12" x14ac:dyDescent="0.25">
      <c r="L356" s="30"/>
    </row>
    <row r="357" spans="12:12" x14ac:dyDescent="0.25">
      <c r="L357" s="30"/>
    </row>
    <row r="358" spans="12:12" x14ac:dyDescent="0.25">
      <c r="L358" s="30"/>
    </row>
    <row r="359" spans="12:12" x14ac:dyDescent="0.25">
      <c r="L359" s="30"/>
    </row>
    <row r="360" spans="12:12" x14ac:dyDescent="0.25">
      <c r="L360" s="30"/>
    </row>
    <row r="361" spans="12:12" x14ac:dyDescent="0.25">
      <c r="L361" s="30"/>
    </row>
    <row r="362" spans="12:12" x14ac:dyDescent="0.25">
      <c r="L362" s="30"/>
    </row>
    <row r="363" spans="12:12" x14ac:dyDescent="0.25">
      <c r="L363" s="30"/>
    </row>
    <row r="364" spans="12:12" x14ac:dyDescent="0.25">
      <c r="L364" s="30"/>
    </row>
    <row r="365" spans="12:12" x14ac:dyDescent="0.25">
      <c r="L365" s="30"/>
    </row>
    <row r="366" spans="12:12" x14ac:dyDescent="0.25">
      <c r="L366" s="30"/>
    </row>
    <row r="367" spans="12:12" x14ac:dyDescent="0.25">
      <c r="L367" s="30"/>
    </row>
    <row r="368" spans="12:12" x14ac:dyDescent="0.25">
      <c r="L368" s="30"/>
    </row>
    <row r="369" spans="12:12" x14ac:dyDescent="0.25">
      <c r="L369" s="30"/>
    </row>
    <row r="370" spans="12:12" x14ac:dyDescent="0.25">
      <c r="L370" s="30"/>
    </row>
    <row r="371" spans="12:12" x14ac:dyDescent="0.25">
      <c r="L371" s="30"/>
    </row>
    <row r="372" spans="12:12" x14ac:dyDescent="0.25">
      <c r="L372" s="30"/>
    </row>
    <row r="373" spans="12:12" x14ac:dyDescent="0.25">
      <c r="L373" s="30"/>
    </row>
    <row r="374" spans="12:12" x14ac:dyDescent="0.25">
      <c r="L374" s="30"/>
    </row>
    <row r="375" spans="12:12" x14ac:dyDescent="0.25">
      <c r="L375" s="30"/>
    </row>
    <row r="376" spans="12:12" x14ac:dyDescent="0.25">
      <c r="L376" s="30"/>
    </row>
    <row r="377" spans="12:12" x14ac:dyDescent="0.25">
      <c r="L377" s="30"/>
    </row>
    <row r="378" spans="12:12" x14ac:dyDescent="0.25">
      <c r="L378" s="30"/>
    </row>
    <row r="379" spans="12:12" x14ac:dyDescent="0.25">
      <c r="L379" s="30"/>
    </row>
    <row r="380" spans="12:12" x14ac:dyDescent="0.25">
      <c r="L380" s="30"/>
    </row>
    <row r="381" spans="12:12" x14ac:dyDescent="0.25">
      <c r="L381" s="30"/>
    </row>
    <row r="382" spans="12:12" x14ac:dyDescent="0.25">
      <c r="L382" s="30"/>
    </row>
    <row r="383" spans="12:12" x14ac:dyDescent="0.25">
      <c r="L383" s="30"/>
    </row>
    <row r="384" spans="12:12" x14ac:dyDescent="0.25">
      <c r="L384" s="30"/>
    </row>
    <row r="385" spans="12:12" x14ac:dyDescent="0.25">
      <c r="L385" s="30"/>
    </row>
    <row r="386" spans="12:12" x14ac:dyDescent="0.25">
      <c r="L386" s="30"/>
    </row>
    <row r="387" spans="12:12" x14ac:dyDescent="0.25">
      <c r="L387" s="30"/>
    </row>
    <row r="388" spans="12:12" x14ac:dyDescent="0.25">
      <c r="L388" s="30"/>
    </row>
    <row r="389" spans="12:12" x14ac:dyDescent="0.25">
      <c r="L389" s="30"/>
    </row>
    <row r="390" spans="12:12" x14ac:dyDescent="0.25">
      <c r="L390" s="30"/>
    </row>
    <row r="391" spans="12:12" x14ac:dyDescent="0.25">
      <c r="L391" s="30"/>
    </row>
    <row r="392" spans="12:12" x14ac:dyDescent="0.25">
      <c r="L392" s="30"/>
    </row>
    <row r="393" spans="12:12" x14ac:dyDescent="0.25">
      <c r="L393" s="30"/>
    </row>
    <row r="394" spans="12:12" x14ac:dyDescent="0.25">
      <c r="L394" s="30"/>
    </row>
    <row r="395" spans="12:12" x14ac:dyDescent="0.25">
      <c r="L395" s="30"/>
    </row>
    <row r="396" spans="12:12" x14ac:dyDescent="0.25">
      <c r="L396" s="30"/>
    </row>
    <row r="397" spans="12:12" x14ac:dyDescent="0.25">
      <c r="L397" s="30"/>
    </row>
    <row r="398" spans="12:12" x14ac:dyDescent="0.25">
      <c r="L398" s="30"/>
    </row>
    <row r="399" spans="12:12" x14ac:dyDescent="0.25">
      <c r="L399" s="30"/>
    </row>
    <row r="400" spans="12:12" x14ac:dyDescent="0.25">
      <c r="L400" s="30"/>
    </row>
    <row r="401" spans="12:12" x14ac:dyDescent="0.25">
      <c r="L401" s="30"/>
    </row>
    <row r="402" spans="12:12" x14ac:dyDescent="0.25">
      <c r="L402" s="30"/>
    </row>
    <row r="403" spans="12:12" x14ac:dyDescent="0.25">
      <c r="L403" s="30"/>
    </row>
    <row r="404" spans="12:12" x14ac:dyDescent="0.25">
      <c r="L404" s="30"/>
    </row>
    <row r="405" spans="12:12" x14ac:dyDescent="0.25">
      <c r="L405" s="30"/>
    </row>
    <row r="406" spans="12:12" x14ac:dyDescent="0.25">
      <c r="L406" s="30"/>
    </row>
    <row r="407" spans="12:12" x14ac:dyDescent="0.25">
      <c r="L407" s="30"/>
    </row>
    <row r="408" spans="12:12" x14ac:dyDescent="0.25">
      <c r="L408" s="30"/>
    </row>
    <row r="409" spans="12:12" x14ac:dyDescent="0.25">
      <c r="L409" s="30"/>
    </row>
    <row r="410" spans="12:12" x14ac:dyDescent="0.25">
      <c r="L410" s="30"/>
    </row>
    <row r="411" spans="12:12" x14ac:dyDescent="0.25">
      <c r="L411" s="30"/>
    </row>
    <row r="412" spans="12:12" x14ac:dyDescent="0.25">
      <c r="L412" s="30"/>
    </row>
    <row r="413" spans="12:12" x14ac:dyDescent="0.25">
      <c r="L413" s="30"/>
    </row>
    <row r="414" spans="12:12" x14ac:dyDescent="0.25">
      <c r="L414" s="30"/>
    </row>
    <row r="415" spans="12:12" x14ac:dyDescent="0.25">
      <c r="L415" s="30"/>
    </row>
    <row r="416" spans="12:12" x14ac:dyDescent="0.25">
      <c r="L416" s="30"/>
    </row>
    <row r="417" spans="12:12" x14ac:dyDescent="0.25">
      <c r="L417" s="30"/>
    </row>
    <row r="418" spans="12:12" x14ac:dyDescent="0.25">
      <c r="L418" s="30"/>
    </row>
    <row r="419" spans="12:12" x14ac:dyDescent="0.25">
      <c r="L419" s="30"/>
    </row>
    <row r="420" spans="12:12" x14ac:dyDescent="0.25">
      <c r="L420" s="30"/>
    </row>
    <row r="421" spans="12:12" x14ac:dyDescent="0.25">
      <c r="L421" s="30"/>
    </row>
    <row r="422" spans="12:12" x14ac:dyDescent="0.25">
      <c r="L422" s="30"/>
    </row>
    <row r="423" spans="12:12" x14ac:dyDescent="0.25">
      <c r="L423" s="30"/>
    </row>
    <row r="424" spans="12:12" x14ac:dyDescent="0.25">
      <c r="L424" s="30"/>
    </row>
    <row r="425" spans="12:12" x14ac:dyDescent="0.25">
      <c r="L425" s="30"/>
    </row>
    <row r="426" spans="12:12" x14ac:dyDescent="0.25">
      <c r="L426" s="30"/>
    </row>
    <row r="427" spans="12:12" x14ac:dyDescent="0.25">
      <c r="L427" s="30"/>
    </row>
    <row r="428" spans="12:12" x14ac:dyDescent="0.25">
      <c r="L428" s="30"/>
    </row>
    <row r="429" spans="12:12" x14ac:dyDescent="0.25">
      <c r="L429" s="30"/>
    </row>
    <row r="430" spans="12:12" x14ac:dyDescent="0.25">
      <c r="L430" s="30"/>
    </row>
    <row r="431" spans="12:12" x14ac:dyDescent="0.25">
      <c r="L431" s="30"/>
    </row>
    <row r="432" spans="12:12" x14ac:dyDescent="0.25">
      <c r="L432" s="30"/>
    </row>
    <row r="433" spans="12:12" x14ac:dyDescent="0.25">
      <c r="L433" s="30"/>
    </row>
    <row r="434" spans="12:12" x14ac:dyDescent="0.25">
      <c r="L434" s="30"/>
    </row>
    <row r="435" spans="12:12" x14ac:dyDescent="0.25">
      <c r="L435" s="30"/>
    </row>
    <row r="436" spans="12:12" x14ac:dyDescent="0.25">
      <c r="L436" s="30"/>
    </row>
    <row r="437" spans="12:12" x14ac:dyDescent="0.25">
      <c r="L437" s="30"/>
    </row>
    <row r="438" spans="12:12" x14ac:dyDescent="0.25">
      <c r="L438" s="30"/>
    </row>
    <row r="439" spans="12:12" x14ac:dyDescent="0.25">
      <c r="L439" s="30"/>
    </row>
    <row r="440" spans="12:12" x14ac:dyDescent="0.25">
      <c r="L440" s="30"/>
    </row>
    <row r="441" spans="12:12" x14ac:dyDescent="0.25">
      <c r="L441" s="30"/>
    </row>
    <row r="442" spans="12:12" x14ac:dyDescent="0.25">
      <c r="L442" s="30"/>
    </row>
    <row r="443" spans="12:12" x14ac:dyDescent="0.25">
      <c r="L443" s="30"/>
    </row>
    <row r="444" spans="12:12" x14ac:dyDescent="0.25">
      <c r="L444" s="30"/>
    </row>
    <row r="445" spans="12:12" x14ac:dyDescent="0.25">
      <c r="L445" s="30"/>
    </row>
    <row r="446" spans="12:12" x14ac:dyDescent="0.25">
      <c r="L446" s="30"/>
    </row>
    <row r="447" spans="12:12" x14ac:dyDescent="0.25">
      <c r="L447" s="30"/>
    </row>
    <row r="448" spans="12:12" x14ac:dyDescent="0.25">
      <c r="L448" s="30"/>
    </row>
    <row r="449" spans="12:12" x14ac:dyDescent="0.25">
      <c r="L449" s="30"/>
    </row>
    <row r="450" spans="12:12" x14ac:dyDescent="0.25">
      <c r="L450" s="30"/>
    </row>
    <row r="451" spans="12:12" x14ac:dyDescent="0.25">
      <c r="L451" s="30"/>
    </row>
    <row r="452" spans="12:12" x14ac:dyDescent="0.25">
      <c r="L452" s="30"/>
    </row>
    <row r="453" spans="12:12" x14ac:dyDescent="0.25">
      <c r="L453" s="30"/>
    </row>
    <row r="454" spans="12:12" x14ac:dyDescent="0.25">
      <c r="L454" s="30"/>
    </row>
    <row r="455" spans="12:12" x14ac:dyDescent="0.25">
      <c r="L455" s="30"/>
    </row>
    <row r="456" spans="12:12" x14ac:dyDescent="0.25">
      <c r="L456" s="30"/>
    </row>
    <row r="457" spans="12:12" x14ac:dyDescent="0.25">
      <c r="L457" s="30"/>
    </row>
    <row r="458" spans="12:12" x14ac:dyDescent="0.25">
      <c r="L458" s="30"/>
    </row>
    <row r="459" spans="12:12" x14ac:dyDescent="0.25">
      <c r="L459" s="30"/>
    </row>
    <row r="460" spans="12:12" x14ac:dyDescent="0.25">
      <c r="L460" s="30"/>
    </row>
    <row r="461" spans="12:12" x14ac:dyDescent="0.25">
      <c r="L461" s="30"/>
    </row>
    <row r="462" spans="12:12" x14ac:dyDescent="0.25">
      <c r="L462" s="30"/>
    </row>
    <row r="463" spans="12:12" x14ac:dyDescent="0.25">
      <c r="L463" s="30"/>
    </row>
    <row r="464" spans="12:12" x14ac:dyDescent="0.25">
      <c r="L464" s="30"/>
    </row>
    <row r="465" spans="12:12" x14ac:dyDescent="0.25">
      <c r="L465" s="30"/>
    </row>
    <row r="466" spans="12:12" x14ac:dyDescent="0.25">
      <c r="L466" s="30"/>
    </row>
    <row r="467" spans="12:12" x14ac:dyDescent="0.25">
      <c r="L467" s="30"/>
    </row>
    <row r="468" spans="12:12" x14ac:dyDescent="0.25">
      <c r="L468" s="30"/>
    </row>
    <row r="469" spans="12:12" x14ac:dyDescent="0.25">
      <c r="L469" s="30"/>
    </row>
    <row r="470" spans="12:12" x14ac:dyDescent="0.25">
      <c r="L470" s="30"/>
    </row>
    <row r="471" spans="12:12" x14ac:dyDescent="0.25">
      <c r="L471" s="30"/>
    </row>
    <row r="472" spans="12:12" x14ac:dyDescent="0.25">
      <c r="L472" s="30"/>
    </row>
    <row r="473" spans="12:12" x14ac:dyDescent="0.25">
      <c r="L473" s="30"/>
    </row>
    <row r="474" spans="12:12" x14ac:dyDescent="0.25">
      <c r="L474" s="30"/>
    </row>
    <row r="475" spans="12:12" x14ac:dyDescent="0.25">
      <c r="L475" s="30"/>
    </row>
    <row r="476" spans="12:12" x14ac:dyDescent="0.25">
      <c r="L476" s="30"/>
    </row>
    <row r="477" spans="12:12" x14ac:dyDescent="0.25">
      <c r="L477" s="30"/>
    </row>
    <row r="478" spans="12:12" x14ac:dyDescent="0.25">
      <c r="L478" s="30"/>
    </row>
    <row r="479" spans="12:12" x14ac:dyDescent="0.25">
      <c r="L479" s="30"/>
    </row>
    <row r="480" spans="12:12" x14ac:dyDescent="0.25">
      <c r="L480" s="30"/>
    </row>
    <row r="481" spans="12:12" x14ac:dyDescent="0.25">
      <c r="L481" s="30"/>
    </row>
    <row r="482" spans="12:12" x14ac:dyDescent="0.25">
      <c r="L482" s="30"/>
    </row>
    <row r="483" spans="12:12" x14ac:dyDescent="0.25">
      <c r="L483" s="30"/>
    </row>
    <row r="484" spans="12:12" x14ac:dyDescent="0.25">
      <c r="L484" s="30"/>
    </row>
    <row r="485" spans="12:12" x14ac:dyDescent="0.25">
      <c r="L485" s="30"/>
    </row>
    <row r="486" spans="12:12" x14ac:dyDescent="0.25">
      <c r="L486" s="30"/>
    </row>
    <row r="487" spans="12:12" x14ac:dyDescent="0.25">
      <c r="L487" s="30"/>
    </row>
    <row r="488" spans="12:12" x14ac:dyDescent="0.25">
      <c r="L488" s="30"/>
    </row>
    <row r="489" spans="12:12" x14ac:dyDescent="0.25">
      <c r="L489" s="30"/>
    </row>
    <row r="490" spans="12:12" x14ac:dyDescent="0.25">
      <c r="L490" s="30"/>
    </row>
    <row r="491" spans="12:12" x14ac:dyDescent="0.25">
      <c r="L491" s="30"/>
    </row>
    <row r="492" spans="12:12" x14ac:dyDescent="0.25">
      <c r="L492" s="30"/>
    </row>
    <row r="493" spans="12:12" x14ac:dyDescent="0.25">
      <c r="L493" s="30"/>
    </row>
    <row r="494" spans="12:12" x14ac:dyDescent="0.25">
      <c r="L494" s="30"/>
    </row>
    <row r="495" spans="12:12" x14ac:dyDescent="0.25">
      <c r="L495" s="30"/>
    </row>
    <row r="496" spans="12:12" x14ac:dyDescent="0.25">
      <c r="L496" s="30"/>
    </row>
    <row r="497" spans="12:12" x14ac:dyDescent="0.25">
      <c r="L497" s="30"/>
    </row>
    <row r="498" spans="12:12" x14ac:dyDescent="0.25">
      <c r="L498" s="30"/>
    </row>
    <row r="499" spans="12:12" x14ac:dyDescent="0.25">
      <c r="L499" s="30"/>
    </row>
    <row r="500" spans="12:12" x14ac:dyDescent="0.25">
      <c r="L500" s="30"/>
    </row>
    <row r="501" spans="12:12" x14ac:dyDescent="0.25">
      <c r="L501" s="30"/>
    </row>
    <row r="502" spans="12:12" x14ac:dyDescent="0.25">
      <c r="L502" s="30"/>
    </row>
    <row r="503" spans="12:12" x14ac:dyDescent="0.25">
      <c r="L503" s="30"/>
    </row>
    <row r="504" spans="12:12" x14ac:dyDescent="0.25">
      <c r="L504" s="30"/>
    </row>
    <row r="505" spans="12:12" x14ac:dyDescent="0.25">
      <c r="L505" s="30"/>
    </row>
    <row r="506" spans="12:12" x14ac:dyDescent="0.25">
      <c r="L506" s="30"/>
    </row>
    <row r="507" spans="12:12" x14ac:dyDescent="0.25">
      <c r="L507" s="30"/>
    </row>
    <row r="508" spans="12:12" x14ac:dyDescent="0.25">
      <c r="L508" s="30"/>
    </row>
  </sheetData>
  <mergeCells count="2">
    <mergeCell ref="A7:J7"/>
    <mergeCell ref="A8:J8"/>
  </mergeCells>
  <conditionalFormatting sqref="K6:K309 K316:K327">
    <cfRule type="expression" dxfId="37" priority="3">
      <formula>$L6=""</formula>
    </cfRule>
  </conditionalFormatting>
  <conditionalFormatting sqref="K310:K312">
    <cfRule type="expression" dxfId="36" priority="2">
      <formula>$L310=""</formula>
    </cfRule>
  </conditionalFormatting>
  <conditionalFormatting sqref="K313:K315">
    <cfRule type="expression" dxfId="35" priority="1">
      <formula>$L312=""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83E88-07A5-4CED-B51B-9DB736389E03}">
  <sheetPr codeName="Sheet4"/>
  <dimension ref="A1:S364"/>
  <sheetViews>
    <sheetView topLeftCell="H1" workbookViewId="0">
      <pane ySplit="5" topLeftCell="A6" activePane="bottomLeft" state="frozen"/>
      <selection activeCell="C1" sqref="C1"/>
      <selection pane="bottomLeft" activeCell="T11" sqref="T11"/>
    </sheetView>
  </sheetViews>
  <sheetFormatPr defaultColWidth="9.140625" defaultRowHeight="15.75" x14ac:dyDescent="0.25"/>
  <cols>
    <col min="1" max="10" width="13.7109375" style="24" customWidth="1"/>
    <col min="11" max="11" width="23.85546875" style="42" customWidth="1"/>
    <col min="12" max="15" width="27.28515625" style="14" customWidth="1"/>
    <col min="16" max="16" width="20.7109375" style="14" customWidth="1"/>
    <col min="17" max="17" width="20.7109375" style="13" customWidth="1"/>
    <col min="18" max="19" width="20.7109375" style="24" customWidth="1"/>
    <col min="20" max="16384" width="9.140625" style="24"/>
  </cols>
  <sheetData>
    <row r="1" spans="1:19" s="31" customFormat="1" ht="15.95" customHeight="1" x14ac:dyDescent="0.25">
      <c r="K1" s="32"/>
      <c r="L1" s="2"/>
      <c r="M1" s="2"/>
      <c r="N1" s="2"/>
      <c r="O1" s="2"/>
      <c r="P1" s="2"/>
      <c r="Q1" s="1"/>
    </row>
    <row r="2" spans="1:19" s="33" customFormat="1" ht="15.95" customHeight="1" x14ac:dyDescent="0.25">
      <c r="K2" s="5"/>
      <c r="L2" s="5"/>
      <c r="M2" s="5"/>
      <c r="N2" s="5"/>
      <c r="O2" s="5"/>
      <c r="P2" s="5"/>
      <c r="Q2" s="4"/>
    </row>
    <row r="3" spans="1:19" s="33" customFormat="1" ht="15.95" customHeight="1" x14ac:dyDescent="0.25">
      <c r="K3" s="34"/>
      <c r="L3" s="5"/>
      <c r="M3" s="5"/>
      <c r="N3" s="5"/>
      <c r="O3" s="5"/>
      <c r="P3" s="5"/>
      <c r="Q3" s="4"/>
    </row>
    <row r="4" spans="1:19" s="35" customFormat="1" ht="15.95" customHeight="1" x14ac:dyDescent="0.25">
      <c r="K4" s="36"/>
      <c r="L4" s="8"/>
      <c r="M4" s="8"/>
      <c r="N4" s="8"/>
      <c r="O4" s="8"/>
      <c r="P4" s="8"/>
      <c r="Q4" s="7"/>
    </row>
    <row r="5" spans="1:19" s="37" customFormat="1" ht="45.75" customHeight="1" x14ac:dyDescent="0.25">
      <c r="K5" s="38" t="s">
        <v>0</v>
      </c>
      <c r="L5" s="146" t="s">
        <v>5</v>
      </c>
      <c r="M5" s="146" t="s">
        <v>147</v>
      </c>
      <c r="N5" s="146" t="s">
        <v>149</v>
      </c>
      <c r="O5" s="146" t="s">
        <v>148</v>
      </c>
      <c r="P5" s="148" t="s">
        <v>6</v>
      </c>
      <c r="Q5" s="174" t="s">
        <v>150</v>
      </c>
      <c r="R5" s="174" t="s">
        <v>152</v>
      </c>
      <c r="S5" s="174" t="s">
        <v>151</v>
      </c>
    </row>
    <row r="6" spans="1:19" x14ac:dyDescent="0.25">
      <c r="A6" s="40"/>
      <c r="K6" s="41">
        <v>35079</v>
      </c>
      <c r="L6" s="172">
        <v>64.511390746716899</v>
      </c>
      <c r="M6" s="172"/>
      <c r="N6" s="172"/>
      <c r="O6" s="172"/>
      <c r="P6" s="167">
        <v>70.373196974018001</v>
      </c>
      <c r="Q6" s="175"/>
      <c r="R6" s="150"/>
      <c r="S6" s="150"/>
    </row>
    <row r="7" spans="1:19" x14ac:dyDescent="0.25">
      <c r="A7" s="179" t="s">
        <v>77</v>
      </c>
      <c r="B7" s="179"/>
      <c r="C7" s="179"/>
      <c r="D7" s="179"/>
      <c r="E7" s="179"/>
      <c r="F7" s="179"/>
      <c r="G7" s="179"/>
      <c r="H7" s="179"/>
      <c r="I7" s="179"/>
      <c r="J7" s="179"/>
      <c r="K7" s="41">
        <v>35110</v>
      </c>
      <c r="L7" s="172">
        <v>63.755469633451298</v>
      </c>
      <c r="M7" s="173">
        <f>L7/L6-1</f>
        <v>-1.1717637839082973E-2</v>
      </c>
      <c r="N7" s="172"/>
      <c r="O7" s="172"/>
      <c r="P7" s="167">
        <v>68.131644450946496</v>
      </c>
      <c r="Q7" s="170">
        <f>P7/P6-1</f>
        <v>-3.1852361686781072E-2</v>
      </c>
      <c r="R7" s="167"/>
      <c r="S7" s="167"/>
    </row>
    <row r="8" spans="1:19" x14ac:dyDescent="0.25">
      <c r="A8" s="179" t="s">
        <v>74</v>
      </c>
      <c r="B8" s="179"/>
      <c r="C8" s="179"/>
      <c r="D8" s="179"/>
      <c r="E8" s="179"/>
      <c r="F8" s="179"/>
      <c r="G8" s="179"/>
      <c r="H8" s="179"/>
      <c r="I8" s="179"/>
      <c r="J8" s="179"/>
      <c r="K8" s="41">
        <v>35139</v>
      </c>
      <c r="L8" s="172">
        <v>63.592067727994099</v>
      </c>
      <c r="M8" s="173">
        <f t="shared" ref="M8:M71" si="0">L8/L7-1</f>
        <v>-2.5629472482383564E-3</v>
      </c>
      <c r="N8" s="172"/>
      <c r="O8" s="172"/>
      <c r="P8" s="167">
        <v>66.544012625661395</v>
      </c>
      <c r="Q8" s="170">
        <f t="shared" ref="Q8:Q71" si="1">P8/P7-1</f>
        <v>-2.330241458399207E-2</v>
      </c>
      <c r="R8" s="167"/>
      <c r="S8" s="167"/>
    </row>
    <row r="9" spans="1:19" ht="15" x14ac:dyDescent="0.25">
      <c r="K9" s="41">
        <v>35170</v>
      </c>
      <c r="L9" s="172">
        <v>63.7107222759725</v>
      </c>
      <c r="M9" s="173">
        <f t="shared" si="0"/>
        <v>1.8658702605163224E-3</v>
      </c>
      <c r="N9" s="173">
        <f>L9/L6-1</f>
        <v>-1.2411272822933972E-2</v>
      </c>
      <c r="O9" s="172"/>
      <c r="P9" s="167">
        <v>66.025689268502703</v>
      </c>
      <c r="Q9" s="170">
        <f t="shared" si="1"/>
        <v>-7.7891809752214103E-3</v>
      </c>
      <c r="R9" s="170">
        <f>P9/P6-1</f>
        <v>-6.1777891192301704E-2</v>
      </c>
      <c r="S9" s="167"/>
    </row>
    <row r="10" spans="1:19" ht="15" x14ac:dyDescent="0.25">
      <c r="K10" s="41">
        <v>35200</v>
      </c>
      <c r="L10" s="172">
        <v>63.5949779845837</v>
      </c>
      <c r="M10" s="173">
        <f t="shared" si="0"/>
        <v>-1.8167160448666619E-3</v>
      </c>
      <c r="N10" s="173">
        <f t="shared" ref="N10:N73" si="2">L10/L7-1</f>
        <v>-2.5173000809234347E-3</v>
      </c>
      <c r="O10" s="172"/>
      <c r="P10" s="167">
        <v>64.670868694177898</v>
      </c>
      <c r="Q10" s="170">
        <f t="shared" si="1"/>
        <v>-2.0519597588981475E-2</v>
      </c>
      <c r="R10" s="170">
        <f t="shared" ref="R10:R73" si="3">P10/P7-1</f>
        <v>-5.0795423839509524E-2</v>
      </c>
      <c r="S10" s="167"/>
    </row>
    <row r="11" spans="1:19" ht="15" x14ac:dyDescent="0.25">
      <c r="K11" s="41">
        <v>35231</v>
      </c>
      <c r="L11" s="172">
        <v>63.738167545814001</v>
      </c>
      <c r="M11" s="173">
        <f t="shared" si="0"/>
        <v>2.2515859863181387E-3</v>
      </c>
      <c r="N11" s="173">
        <f t="shared" si="2"/>
        <v>2.2974534881430309E-3</v>
      </c>
      <c r="O11" s="172"/>
      <c r="P11" s="167">
        <v>65.493835768993506</v>
      </c>
      <c r="Q11" s="170">
        <f t="shared" si="1"/>
        <v>1.2725468072917634E-2</v>
      </c>
      <c r="R11" s="170">
        <f t="shared" si="3"/>
        <v>-1.5781688167432639E-2</v>
      </c>
      <c r="S11" s="167"/>
    </row>
    <row r="12" spans="1:19" ht="15" x14ac:dyDescent="0.25">
      <c r="K12" s="41">
        <v>35261</v>
      </c>
      <c r="L12" s="172">
        <v>63.868863488677398</v>
      </c>
      <c r="M12" s="173">
        <f t="shared" si="0"/>
        <v>2.0505130268995142E-3</v>
      </c>
      <c r="N12" s="173">
        <f t="shared" si="2"/>
        <v>2.4821757948354506E-3</v>
      </c>
      <c r="O12" s="172"/>
      <c r="P12" s="167">
        <v>66.620440089221105</v>
      </c>
      <c r="Q12" s="170">
        <f t="shared" si="1"/>
        <v>1.7201684815061125E-2</v>
      </c>
      <c r="R12" s="170">
        <f t="shared" si="3"/>
        <v>9.0078699262003958E-3</v>
      </c>
      <c r="S12" s="167"/>
    </row>
    <row r="13" spans="1:19" ht="15" x14ac:dyDescent="0.25">
      <c r="K13" s="41">
        <v>35292</v>
      </c>
      <c r="L13" s="172">
        <v>63.538258417326297</v>
      </c>
      <c r="M13" s="173">
        <f t="shared" si="0"/>
        <v>-5.176310541516238E-3</v>
      </c>
      <c r="N13" s="173">
        <f t="shared" si="2"/>
        <v>-8.9188752091640122E-4</v>
      </c>
      <c r="O13" s="172"/>
      <c r="P13" s="167">
        <v>68.237332955473903</v>
      </c>
      <c r="Q13" s="170">
        <f t="shared" si="1"/>
        <v>2.4270221933199165E-2</v>
      </c>
      <c r="R13" s="170">
        <f t="shared" si="3"/>
        <v>5.5147925693737943E-2</v>
      </c>
      <c r="S13" s="167"/>
    </row>
    <row r="14" spans="1:19" ht="15" x14ac:dyDescent="0.25">
      <c r="K14" s="41">
        <v>35323</v>
      </c>
      <c r="L14" s="172">
        <v>63.251128615299301</v>
      </c>
      <c r="M14" s="173">
        <f t="shared" si="0"/>
        <v>-4.5190064880452629E-3</v>
      </c>
      <c r="N14" s="173">
        <f t="shared" si="2"/>
        <v>-7.6412446304582327E-3</v>
      </c>
      <c r="O14" s="172"/>
      <c r="P14" s="167">
        <v>68.308819515080103</v>
      </c>
      <c r="Q14" s="170">
        <f t="shared" si="1"/>
        <v>1.0476165540180826E-3</v>
      </c>
      <c r="R14" s="170">
        <f t="shared" si="3"/>
        <v>4.298089603448263E-2</v>
      </c>
      <c r="S14" s="167"/>
    </row>
    <row r="15" spans="1:19" ht="15" x14ac:dyDescent="0.25">
      <c r="K15" s="41">
        <v>35353</v>
      </c>
      <c r="L15" s="172">
        <v>62.707188564100299</v>
      </c>
      <c r="M15" s="173">
        <f t="shared" si="0"/>
        <v>-8.5996892562550942E-3</v>
      </c>
      <c r="N15" s="173">
        <f t="shared" si="2"/>
        <v>-1.8188438953247399E-2</v>
      </c>
      <c r="O15" s="172"/>
      <c r="P15" s="167">
        <v>68.083067641438106</v>
      </c>
      <c r="Q15" s="170">
        <f t="shared" si="1"/>
        <v>-3.3048715413996899E-3</v>
      </c>
      <c r="R15" s="170">
        <f t="shared" si="3"/>
        <v>2.195463659889052E-2</v>
      </c>
      <c r="S15" s="167"/>
    </row>
    <row r="16" spans="1:19" ht="15" x14ac:dyDescent="0.25">
      <c r="K16" s="41">
        <v>35384</v>
      </c>
      <c r="L16" s="172">
        <v>64.356440704313599</v>
      </c>
      <c r="M16" s="173">
        <f t="shared" si="0"/>
        <v>2.6300846489512253E-2</v>
      </c>
      <c r="N16" s="173">
        <f t="shared" si="2"/>
        <v>1.2877002098694357E-2</v>
      </c>
      <c r="O16" s="172"/>
      <c r="P16" s="167">
        <v>67.344736509690605</v>
      </c>
      <c r="Q16" s="170">
        <f t="shared" si="1"/>
        <v>-1.0844563227320303E-2</v>
      </c>
      <c r="R16" s="170">
        <f t="shared" si="3"/>
        <v>-1.3080763961946351E-2</v>
      </c>
      <c r="S16" s="167"/>
    </row>
    <row r="17" spans="11:19" ht="15" x14ac:dyDescent="0.25">
      <c r="K17" s="41">
        <v>35414</v>
      </c>
      <c r="L17" s="172">
        <v>67.033545579826495</v>
      </c>
      <c r="M17" s="173">
        <f t="shared" si="0"/>
        <v>4.1598087871467015E-2</v>
      </c>
      <c r="N17" s="173">
        <f t="shared" si="2"/>
        <v>5.9799991673386454E-2</v>
      </c>
      <c r="O17" s="172"/>
      <c r="P17" s="167">
        <v>67.843326411531706</v>
      </c>
      <c r="Q17" s="170">
        <f t="shared" si="1"/>
        <v>7.4035467013722212E-3</v>
      </c>
      <c r="R17" s="170">
        <f t="shared" si="3"/>
        <v>-6.8145388377797156E-3</v>
      </c>
      <c r="S17" s="167"/>
    </row>
    <row r="18" spans="11:19" ht="15" x14ac:dyDescent="0.25">
      <c r="K18" s="41">
        <v>35445</v>
      </c>
      <c r="L18" s="172">
        <v>70.608217957651206</v>
      </c>
      <c r="M18" s="173">
        <f t="shared" si="0"/>
        <v>5.3326619484386883E-2</v>
      </c>
      <c r="N18" s="173">
        <f t="shared" si="2"/>
        <v>0.12599878218865368</v>
      </c>
      <c r="O18" s="173">
        <f>L18/L6-1</f>
        <v>9.4507762743350598E-2</v>
      </c>
      <c r="P18" s="167">
        <v>67.857560875263601</v>
      </c>
      <c r="Q18" s="170">
        <f t="shared" si="1"/>
        <v>2.0981376481388203E-4</v>
      </c>
      <c r="R18" s="170">
        <f t="shared" si="3"/>
        <v>-3.3122298096517344E-3</v>
      </c>
      <c r="S18" s="170">
        <f>P18/P6-1</f>
        <v>-3.5747077110667269E-2</v>
      </c>
    </row>
    <row r="19" spans="11:19" ht="15" x14ac:dyDescent="0.25">
      <c r="K19" s="41">
        <v>35476</v>
      </c>
      <c r="L19" s="172">
        <v>72.063171496805793</v>
      </c>
      <c r="M19" s="173">
        <f t="shared" si="0"/>
        <v>2.0606008496450556E-2</v>
      </c>
      <c r="N19" s="173">
        <f t="shared" si="2"/>
        <v>0.1197507305896679</v>
      </c>
      <c r="O19" s="173">
        <f t="shared" ref="O19:O82" si="4">L19/L7-1</f>
        <v>0.13030571198232699</v>
      </c>
      <c r="P19" s="167">
        <v>69.018796762449298</v>
      </c>
      <c r="Q19" s="170">
        <f t="shared" si="1"/>
        <v>1.7112844496728785E-2</v>
      </c>
      <c r="R19" s="170">
        <f t="shared" si="3"/>
        <v>2.4858071165187567E-2</v>
      </c>
      <c r="S19" s="170">
        <f t="shared" ref="S19:S82" si="5">P19/P7-1</f>
        <v>1.3021149256738251E-2</v>
      </c>
    </row>
    <row r="20" spans="11:19" ht="15" x14ac:dyDescent="0.25">
      <c r="K20" s="41">
        <v>35504</v>
      </c>
      <c r="L20" s="172">
        <v>72.260696880178401</v>
      </c>
      <c r="M20" s="173">
        <f t="shared" si="0"/>
        <v>2.7410031958052805E-3</v>
      </c>
      <c r="N20" s="173">
        <f t="shared" si="2"/>
        <v>7.7978141468396434E-2</v>
      </c>
      <c r="O20" s="173">
        <f t="shared" si="4"/>
        <v>0.13631620203423966</v>
      </c>
      <c r="P20" s="167">
        <v>68.810733974485501</v>
      </c>
      <c r="Q20" s="170">
        <f t="shared" si="1"/>
        <v>-3.0145815013251642E-3</v>
      </c>
      <c r="R20" s="170">
        <f t="shared" si="3"/>
        <v>1.4259435881513127E-2</v>
      </c>
      <c r="S20" s="170">
        <f t="shared" si="5"/>
        <v>3.406349060396141E-2</v>
      </c>
    </row>
    <row r="21" spans="11:19" ht="15" x14ac:dyDescent="0.25">
      <c r="K21" s="41">
        <v>35535</v>
      </c>
      <c r="L21" s="172">
        <v>71.432482040363197</v>
      </c>
      <c r="M21" s="173">
        <f t="shared" si="0"/>
        <v>-1.1461484258704746E-2</v>
      </c>
      <c r="N21" s="173">
        <f t="shared" si="2"/>
        <v>1.1673769804052547E-2</v>
      </c>
      <c r="O21" s="173">
        <f t="shared" si="4"/>
        <v>0.12120031744331428</v>
      </c>
      <c r="P21" s="167">
        <v>69.406837800404801</v>
      </c>
      <c r="Q21" s="170">
        <f t="shared" si="1"/>
        <v>8.6629482275299985E-3</v>
      </c>
      <c r="R21" s="170">
        <f t="shared" si="3"/>
        <v>2.2831308776174453E-2</v>
      </c>
      <c r="S21" s="170">
        <f t="shared" si="5"/>
        <v>5.120959083292842E-2</v>
      </c>
    </row>
    <row r="22" spans="11:19" ht="15" x14ac:dyDescent="0.25">
      <c r="K22" s="41">
        <v>35565</v>
      </c>
      <c r="L22" s="172">
        <v>71.528799404449003</v>
      </c>
      <c r="M22" s="173">
        <f t="shared" si="0"/>
        <v>1.3483692759181931E-3</v>
      </c>
      <c r="N22" s="173">
        <f t="shared" si="2"/>
        <v>-7.4153285410214487E-3</v>
      </c>
      <c r="O22" s="173">
        <f t="shared" si="4"/>
        <v>0.12475547081388361</v>
      </c>
      <c r="P22" s="167">
        <v>70.073781984605006</v>
      </c>
      <c r="Q22" s="170">
        <f t="shared" si="1"/>
        <v>9.6091999770706593E-3</v>
      </c>
      <c r="R22" s="170">
        <f t="shared" si="3"/>
        <v>1.5285476879389526E-2</v>
      </c>
      <c r="S22" s="170">
        <f t="shared" si="5"/>
        <v>8.3544776798606835E-2</v>
      </c>
    </row>
    <row r="23" spans="11:19" ht="15" x14ac:dyDescent="0.25">
      <c r="K23" s="41">
        <v>35596</v>
      </c>
      <c r="L23" s="172">
        <v>72.273380051037407</v>
      </c>
      <c r="M23" s="173">
        <f t="shared" si="0"/>
        <v>1.0409522497061285E-2</v>
      </c>
      <c r="N23" s="173">
        <f t="shared" si="2"/>
        <v>1.7551963109396773E-4</v>
      </c>
      <c r="O23" s="173">
        <f t="shared" si="4"/>
        <v>0.1339105411069188</v>
      </c>
      <c r="P23" s="167">
        <v>70.689068376248002</v>
      </c>
      <c r="Q23" s="170">
        <f t="shared" si="1"/>
        <v>8.7805506455778115E-3</v>
      </c>
      <c r="R23" s="170">
        <f t="shared" si="3"/>
        <v>2.7297113302976461E-2</v>
      </c>
      <c r="S23" s="170">
        <f t="shared" si="5"/>
        <v>7.932399356756048E-2</v>
      </c>
    </row>
    <row r="24" spans="11:19" ht="15" x14ac:dyDescent="0.25">
      <c r="K24" s="41">
        <v>35626</v>
      </c>
      <c r="L24" s="172">
        <v>73.421867422415602</v>
      </c>
      <c r="M24" s="173">
        <f t="shared" si="0"/>
        <v>1.5890876704080625E-2</v>
      </c>
      <c r="N24" s="173">
        <f t="shared" si="2"/>
        <v>2.7849870608280147E-2</v>
      </c>
      <c r="O24" s="173">
        <f t="shared" si="4"/>
        <v>0.14957216101757864</v>
      </c>
      <c r="P24" s="167">
        <v>71.472967606426806</v>
      </c>
      <c r="Q24" s="170">
        <f t="shared" si="1"/>
        <v>1.1089398236321824E-2</v>
      </c>
      <c r="R24" s="170">
        <f t="shared" si="3"/>
        <v>2.9768389851784205E-2</v>
      </c>
      <c r="S24" s="170">
        <f t="shared" si="5"/>
        <v>7.283841882021469E-2</v>
      </c>
    </row>
    <row r="25" spans="11:19" ht="15" x14ac:dyDescent="0.25">
      <c r="K25" s="41">
        <v>35657</v>
      </c>
      <c r="L25" s="172">
        <v>73.711074862227207</v>
      </c>
      <c r="M25" s="173">
        <f t="shared" si="0"/>
        <v>3.938982349055653E-3</v>
      </c>
      <c r="N25" s="173">
        <f t="shared" si="2"/>
        <v>3.0509046369405102E-2</v>
      </c>
      <c r="O25" s="173">
        <f t="shared" si="4"/>
        <v>0.16010537113064593</v>
      </c>
      <c r="P25" s="167">
        <v>71.876860603576304</v>
      </c>
      <c r="Q25" s="170">
        <f t="shared" si="1"/>
        <v>5.6509896073375643E-3</v>
      </c>
      <c r="R25" s="170">
        <f t="shared" si="3"/>
        <v>2.5731144629348446E-2</v>
      </c>
      <c r="S25" s="170">
        <f t="shared" si="5"/>
        <v>5.3336311524327273E-2</v>
      </c>
    </row>
    <row r="26" spans="11:19" ht="15" x14ac:dyDescent="0.25">
      <c r="K26" s="41">
        <v>35688</v>
      </c>
      <c r="L26" s="172">
        <v>74.726300113953698</v>
      </c>
      <c r="M26" s="173">
        <f t="shared" si="0"/>
        <v>1.3773035512289589E-2</v>
      </c>
      <c r="N26" s="173">
        <f t="shared" si="2"/>
        <v>3.3939467908988163E-2</v>
      </c>
      <c r="O26" s="173">
        <f t="shared" si="4"/>
        <v>0.18142239909184421</v>
      </c>
      <c r="P26" s="167">
        <v>74.088471635461801</v>
      </c>
      <c r="Q26" s="170">
        <f t="shared" si="1"/>
        <v>3.0769443925538598E-2</v>
      </c>
      <c r="R26" s="170">
        <f t="shared" si="3"/>
        <v>4.8089518468686254E-2</v>
      </c>
      <c r="S26" s="170">
        <f t="shared" si="5"/>
        <v>8.4610628047901759E-2</v>
      </c>
    </row>
    <row r="27" spans="11:19" ht="15" x14ac:dyDescent="0.25">
      <c r="K27" s="41">
        <v>35718</v>
      </c>
      <c r="L27" s="172">
        <v>75.442486993181703</v>
      </c>
      <c r="M27" s="173">
        <f t="shared" si="0"/>
        <v>9.5841340750961734E-3</v>
      </c>
      <c r="N27" s="173">
        <f t="shared" si="2"/>
        <v>2.752067799012714E-2</v>
      </c>
      <c r="O27" s="173">
        <f t="shared" si="4"/>
        <v>0.20309152300877242</v>
      </c>
      <c r="P27" s="167">
        <v>75.739973697343501</v>
      </c>
      <c r="Q27" s="170">
        <f t="shared" si="1"/>
        <v>2.2290945209500368E-2</v>
      </c>
      <c r="R27" s="170">
        <f t="shared" si="3"/>
        <v>5.9700978339298771E-2</v>
      </c>
      <c r="S27" s="170">
        <f t="shared" si="5"/>
        <v>0.11246417532521824</v>
      </c>
    </row>
    <row r="28" spans="11:19" ht="15" x14ac:dyDescent="0.25">
      <c r="K28" s="41">
        <v>35749</v>
      </c>
      <c r="L28" s="172">
        <v>78.8871220605171</v>
      </c>
      <c r="M28" s="173">
        <f t="shared" si="0"/>
        <v>4.5659086870329713E-2</v>
      </c>
      <c r="N28" s="173">
        <f t="shared" si="2"/>
        <v>7.0220753230968436E-2</v>
      </c>
      <c r="O28" s="173">
        <f t="shared" si="4"/>
        <v>0.2257844156261668</v>
      </c>
      <c r="P28" s="167">
        <v>76.620834801884101</v>
      </c>
      <c r="Q28" s="170">
        <f t="shared" si="1"/>
        <v>1.1630068793798687E-2</v>
      </c>
      <c r="R28" s="170">
        <f t="shared" si="3"/>
        <v>6.6001410724827236E-2</v>
      </c>
      <c r="S28" s="170">
        <f t="shared" si="5"/>
        <v>0.13774050910212865</v>
      </c>
    </row>
    <row r="29" spans="11:19" ht="15" x14ac:dyDescent="0.25">
      <c r="K29" s="41">
        <v>35779</v>
      </c>
      <c r="L29" s="172">
        <v>81.252992511363402</v>
      </c>
      <c r="M29" s="173">
        <f t="shared" si="0"/>
        <v>2.9990578804882206E-2</v>
      </c>
      <c r="N29" s="173">
        <f t="shared" si="2"/>
        <v>8.7341302693386913E-2</v>
      </c>
      <c r="O29" s="173">
        <f t="shared" si="4"/>
        <v>0.21212434473727426</v>
      </c>
      <c r="P29" s="167">
        <v>77.430358184114098</v>
      </c>
      <c r="Q29" s="170">
        <f t="shared" si="1"/>
        <v>1.0565316657318524E-2</v>
      </c>
      <c r="R29" s="170">
        <f t="shared" si="3"/>
        <v>4.5106701149072226E-2</v>
      </c>
      <c r="S29" s="170">
        <f t="shared" si="5"/>
        <v>0.14131134600370698</v>
      </c>
    </row>
    <row r="30" spans="11:19" ht="15" x14ac:dyDescent="0.25">
      <c r="K30" s="41">
        <v>35810</v>
      </c>
      <c r="L30" s="172">
        <v>85.583907899616094</v>
      </c>
      <c r="M30" s="173">
        <f t="shared" si="0"/>
        <v>5.3301610862479976E-2</v>
      </c>
      <c r="N30" s="173">
        <f t="shared" si="2"/>
        <v>0.13442585618036351</v>
      </c>
      <c r="O30" s="173">
        <f t="shared" si="4"/>
        <v>0.21209556585816802</v>
      </c>
      <c r="P30" s="167">
        <v>78.249921500315395</v>
      </c>
      <c r="Q30" s="170">
        <f t="shared" si="1"/>
        <v>1.0584521826084492E-2</v>
      </c>
      <c r="R30" s="170">
        <f t="shared" si="3"/>
        <v>3.3139010755425247E-2</v>
      </c>
      <c r="S30" s="170">
        <f t="shared" si="5"/>
        <v>0.15314963418969807</v>
      </c>
    </row>
    <row r="31" spans="11:19" ht="15" x14ac:dyDescent="0.25">
      <c r="K31" s="41">
        <v>35841</v>
      </c>
      <c r="L31" s="172">
        <v>84.460092704451199</v>
      </c>
      <c r="M31" s="173">
        <f t="shared" si="0"/>
        <v>-1.3131150735522068E-2</v>
      </c>
      <c r="N31" s="173">
        <f t="shared" si="2"/>
        <v>7.0644872044626883E-2</v>
      </c>
      <c r="O31" s="173">
        <f t="shared" si="4"/>
        <v>0.17202852650184708</v>
      </c>
      <c r="P31" s="167">
        <v>79.912690590470305</v>
      </c>
      <c r="Q31" s="170">
        <f t="shared" si="1"/>
        <v>2.1249466558866947E-2</v>
      </c>
      <c r="R31" s="170">
        <f t="shared" si="3"/>
        <v>4.296293295547926E-2</v>
      </c>
      <c r="S31" s="170">
        <f t="shared" si="5"/>
        <v>0.15783952110199628</v>
      </c>
    </row>
    <row r="32" spans="11:19" ht="15" x14ac:dyDescent="0.25">
      <c r="K32" s="41">
        <v>35869</v>
      </c>
      <c r="L32" s="172">
        <v>83.055831832529194</v>
      </c>
      <c r="M32" s="173">
        <f t="shared" si="0"/>
        <v>-1.6626324065684983E-2</v>
      </c>
      <c r="N32" s="173">
        <f t="shared" si="2"/>
        <v>2.2187974441847835E-2</v>
      </c>
      <c r="O32" s="173">
        <f t="shared" si="4"/>
        <v>0.14939151459127387</v>
      </c>
      <c r="P32" s="167">
        <v>79.917252159861405</v>
      </c>
      <c r="Q32" s="170">
        <f t="shared" si="1"/>
        <v>5.7081914742074247E-5</v>
      </c>
      <c r="R32" s="170">
        <f t="shared" si="3"/>
        <v>3.211781572589345E-2</v>
      </c>
      <c r="S32" s="170">
        <f t="shared" si="5"/>
        <v>0.16140676815762656</v>
      </c>
    </row>
    <row r="33" spans="11:19" ht="15" x14ac:dyDescent="0.25">
      <c r="K33" s="41">
        <v>35900</v>
      </c>
      <c r="L33" s="172">
        <v>81.056834627104607</v>
      </c>
      <c r="M33" s="173">
        <f t="shared" si="0"/>
        <v>-2.4068113717231721E-2</v>
      </c>
      <c r="N33" s="173">
        <f t="shared" si="2"/>
        <v>-5.2896314080696394E-2</v>
      </c>
      <c r="O33" s="173">
        <f t="shared" si="4"/>
        <v>0.13473355974531498</v>
      </c>
      <c r="P33" s="167">
        <v>79.762017032121307</v>
      </c>
      <c r="Q33" s="170">
        <f t="shared" si="1"/>
        <v>-1.9424482642318441E-3</v>
      </c>
      <c r="R33" s="170">
        <f t="shared" si="3"/>
        <v>1.932392394540372E-2</v>
      </c>
      <c r="S33" s="170">
        <f t="shared" si="5"/>
        <v>0.14919537555500195</v>
      </c>
    </row>
    <row r="34" spans="11:19" ht="15" x14ac:dyDescent="0.25">
      <c r="K34" s="41">
        <v>35930</v>
      </c>
      <c r="L34" s="172">
        <v>83.074996891612301</v>
      </c>
      <c r="M34" s="173">
        <f t="shared" si="0"/>
        <v>2.4898113450791515E-2</v>
      </c>
      <c r="N34" s="173">
        <f t="shared" si="2"/>
        <v>-1.6399411467445613E-2</v>
      </c>
      <c r="O34" s="173">
        <f t="shared" si="4"/>
        <v>0.16142026125556841</v>
      </c>
      <c r="P34" s="167">
        <v>78.943821972491094</v>
      </c>
      <c r="Q34" s="170">
        <f t="shared" si="1"/>
        <v>-1.0257953473026049E-2</v>
      </c>
      <c r="R34" s="170">
        <f t="shared" si="3"/>
        <v>-1.2124089563501084E-2</v>
      </c>
      <c r="S34" s="170">
        <f t="shared" si="5"/>
        <v>0.12658143654690712</v>
      </c>
    </row>
    <row r="35" spans="11:19" ht="15" x14ac:dyDescent="0.25">
      <c r="K35" s="41">
        <v>35961</v>
      </c>
      <c r="L35" s="172">
        <v>85.988092138022296</v>
      </c>
      <c r="M35" s="173">
        <f t="shared" si="0"/>
        <v>3.5065848394923327E-2</v>
      </c>
      <c r="N35" s="173">
        <f t="shared" si="2"/>
        <v>3.5304688915831939E-2</v>
      </c>
      <c r="O35" s="173">
        <f t="shared" si="4"/>
        <v>0.18976159793965564</v>
      </c>
      <c r="P35" s="167">
        <v>79.307867960980403</v>
      </c>
      <c r="Q35" s="170">
        <f t="shared" si="1"/>
        <v>4.6114563419055177E-3</v>
      </c>
      <c r="R35" s="170">
        <f t="shared" si="3"/>
        <v>-7.6251895856233043E-3</v>
      </c>
      <c r="S35" s="170">
        <f t="shared" si="5"/>
        <v>0.1219254940361949</v>
      </c>
    </row>
    <row r="36" spans="11:19" ht="15" x14ac:dyDescent="0.25">
      <c r="K36" s="41">
        <v>35991</v>
      </c>
      <c r="L36" s="172">
        <v>86.613969238374906</v>
      </c>
      <c r="M36" s="173">
        <f t="shared" si="0"/>
        <v>7.2786485290079472E-3</v>
      </c>
      <c r="N36" s="173">
        <f t="shared" si="2"/>
        <v>6.8558495243929096E-2</v>
      </c>
      <c r="O36" s="173">
        <f t="shared" si="4"/>
        <v>0.17967537845450887</v>
      </c>
      <c r="P36" s="167">
        <v>80.434306912768093</v>
      </c>
      <c r="Q36" s="170">
        <f t="shared" si="1"/>
        <v>1.4203369485886297E-2</v>
      </c>
      <c r="R36" s="170">
        <f t="shared" si="3"/>
        <v>8.4286970874376532E-3</v>
      </c>
      <c r="S36" s="170">
        <f t="shared" si="5"/>
        <v>0.12538082028002284</v>
      </c>
    </row>
    <row r="37" spans="11:19" ht="15" x14ac:dyDescent="0.25">
      <c r="K37" s="41">
        <v>36022</v>
      </c>
      <c r="L37" s="172">
        <v>86.7722412421287</v>
      </c>
      <c r="M37" s="173">
        <f t="shared" si="0"/>
        <v>1.8273265287982454E-3</v>
      </c>
      <c r="N37" s="173">
        <f t="shared" si="2"/>
        <v>4.4504899053323888E-2</v>
      </c>
      <c r="O37" s="173">
        <f t="shared" si="4"/>
        <v>0.17719408385122604</v>
      </c>
      <c r="P37" s="167">
        <v>81.840369256146104</v>
      </c>
      <c r="Q37" s="170">
        <f t="shared" si="1"/>
        <v>1.7480878462754701E-2</v>
      </c>
      <c r="R37" s="170">
        <f t="shared" si="3"/>
        <v>3.6691247158825657E-2</v>
      </c>
      <c r="S37" s="170">
        <f t="shared" si="5"/>
        <v>0.13861914069288184</v>
      </c>
    </row>
    <row r="38" spans="11:19" ht="15" x14ac:dyDescent="0.25">
      <c r="K38" s="41">
        <v>36053</v>
      </c>
      <c r="L38" s="172">
        <v>86.513023758423799</v>
      </c>
      <c r="M38" s="173">
        <f t="shared" si="0"/>
        <v>-2.9873318931751269E-3</v>
      </c>
      <c r="N38" s="173">
        <f t="shared" si="2"/>
        <v>6.104701329562312E-3</v>
      </c>
      <c r="O38" s="173">
        <f t="shared" si="4"/>
        <v>0.15773193141498987</v>
      </c>
      <c r="P38" s="167">
        <v>81.8356330296116</v>
      </c>
      <c r="Q38" s="170">
        <f t="shared" si="1"/>
        <v>-5.7871519612562317E-5</v>
      </c>
      <c r="R38" s="170">
        <f t="shared" si="3"/>
        <v>3.1872815820428668E-2</v>
      </c>
      <c r="S38" s="170">
        <f t="shared" si="5"/>
        <v>0.10456635456415175</v>
      </c>
    </row>
    <row r="39" spans="11:19" ht="15" x14ac:dyDescent="0.25">
      <c r="K39" s="41">
        <v>36083</v>
      </c>
      <c r="L39" s="172">
        <v>87.838155568443696</v>
      </c>
      <c r="M39" s="173">
        <f t="shared" si="0"/>
        <v>1.5317136685918609E-2</v>
      </c>
      <c r="N39" s="173">
        <f t="shared" si="2"/>
        <v>1.413382091634241E-2</v>
      </c>
      <c r="O39" s="173">
        <f t="shared" si="4"/>
        <v>0.16430620290105602</v>
      </c>
      <c r="P39" s="167">
        <v>80.090824102643694</v>
      </c>
      <c r="Q39" s="170">
        <f t="shared" si="1"/>
        <v>-2.1320894851959649E-2</v>
      </c>
      <c r="R39" s="170">
        <f t="shared" si="3"/>
        <v>-4.2703520836813169E-3</v>
      </c>
      <c r="S39" s="170">
        <f t="shared" si="5"/>
        <v>5.7444572435239705E-2</v>
      </c>
    </row>
    <row r="40" spans="11:19" ht="15" x14ac:dyDescent="0.25">
      <c r="K40" s="41">
        <v>36114</v>
      </c>
      <c r="L40" s="172">
        <v>88.117520354486004</v>
      </c>
      <c r="M40" s="173">
        <f t="shared" si="0"/>
        <v>3.1804491366469456E-3</v>
      </c>
      <c r="N40" s="173">
        <f t="shared" si="2"/>
        <v>1.5503565346473458E-2</v>
      </c>
      <c r="O40" s="173">
        <f t="shared" si="4"/>
        <v>0.11700766934922457</v>
      </c>
      <c r="P40" s="167">
        <v>80.170719338598204</v>
      </c>
      <c r="Q40" s="170">
        <f t="shared" si="1"/>
        <v>9.9755792064404325E-4</v>
      </c>
      <c r="R40" s="170">
        <f t="shared" si="3"/>
        <v>-2.0401299905211667E-2</v>
      </c>
      <c r="S40" s="170">
        <f t="shared" si="5"/>
        <v>4.6330538500303664E-2</v>
      </c>
    </row>
    <row r="41" spans="11:19" ht="15" x14ac:dyDescent="0.25">
      <c r="K41" s="41">
        <v>36144</v>
      </c>
      <c r="L41" s="172">
        <v>88.006625926239806</v>
      </c>
      <c r="M41" s="173">
        <f t="shared" si="0"/>
        <v>-1.2584833050236499E-3</v>
      </c>
      <c r="N41" s="173">
        <f t="shared" si="2"/>
        <v>1.726447768126449E-2</v>
      </c>
      <c r="O41" s="173">
        <f t="shared" si="4"/>
        <v>8.3118580696358801E-2</v>
      </c>
      <c r="P41" s="167">
        <v>80.546478383185999</v>
      </c>
      <c r="Q41" s="170">
        <f t="shared" si="1"/>
        <v>4.6869860678284692E-3</v>
      </c>
      <c r="R41" s="170">
        <f t="shared" si="3"/>
        <v>-1.5752974574768985E-2</v>
      </c>
      <c r="S41" s="170">
        <f t="shared" si="5"/>
        <v>4.0244166140396498E-2</v>
      </c>
    </row>
    <row r="42" spans="11:19" ht="15" x14ac:dyDescent="0.25">
      <c r="K42" s="41">
        <v>36175</v>
      </c>
      <c r="L42" s="172">
        <v>87.609290690859197</v>
      </c>
      <c r="M42" s="173">
        <f t="shared" si="0"/>
        <v>-4.5148331866923241E-3</v>
      </c>
      <c r="N42" s="173">
        <f t="shared" si="2"/>
        <v>-2.6055291815202386E-3</v>
      </c>
      <c r="O42" s="173">
        <f t="shared" si="4"/>
        <v>2.3665462829983497E-2</v>
      </c>
      <c r="P42" s="167">
        <v>82.513623718506906</v>
      </c>
      <c r="Q42" s="170">
        <f t="shared" si="1"/>
        <v>2.4422487175200347E-2</v>
      </c>
      <c r="R42" s="170">
        <f t="shared" si="3"/>
        <v>3.0250651594721623E-2</v>
      </c>
      <c r="S42" s="170">
        <f t="shared" si="5"/>
        <v>5.4488261923359538E-2</v>
      </c>
    </row>
    <row r="43" spans="11:19" ht="15" x14ac:dyDescent="0.25">
      <c r="K43" s="41">
        <v>36206</v>
      </c>
      <c r="L43" s="172">
        <v>86.678270168873993</v>
      </c>
      <c r="M43" s="173">
        <f t="shared" si="0"/>
        <v>-1.0626961075058006E-2</v>
      </c>
      <c r="N43" s="173">
        <f t="shared" si="2"/>
        <v>-1.6333303295667956E-2</v>
      </c>
      <c r="O43" s="173">
        <f t="shared" si="4"/>
        <v>2.6263024268571522E-2</v>
      </c>
      <c r="P43" s="167">
        <v>81.209838845646203</v>
      </c>
      <c r="Q43" s="170">
        <f t="shared" si="1"/>
        <v>-1.5800843716530122E-2</v>
      </c>
      <c r="R43" s="170">
        <f t="shared" si="3"/>
        <v>1.2961334457525675E-2</v>
      </c>
      <c r="S43" s="170">
        <f t="shared" si="5"/>
        <v>1.6232068343480233E-2</v>
      </c>
    </row>
    <row r="44" spans="11:19" ht="15" x14ac:dyDescent="0.25">
      <c r="K44" s="41">
        <v>36234</v>
      </c>
      <c r="L44" s="172">
        <v>85.217357126026499</v>
      </c>
      <c r="M44" s="173">
        <f t="shared" si="0"/>
        <v>-1.6854432373895056E-2</v>
      </c>
      <c r="N44" s="173">
        <f t="shared" si="2"/>
        <v>-3.1693849989784306E-2</v>
      </c>
      <c r="O44" s="173">
        <f t="shared" si="4"/>
        <v>2.602496713121516E-2</v>
      </c>
      <c r="P44" s="167">
        <v>81.190393240959395</v>
      </c>
      <c r="Q44" s="170">
        <f t="shared" si="1"/>
        <v>-2.3944887667826098E-4</v>
      </c>
      <c r="R44" s="170">
        <f t="shared" si="3"/>
        <v>7.9943266384667755E-3</v>
      </c>
      <c r="S44" s="170">
        <f t="shared" si="5"/>
        <v>1.5930741444303953E-2</v>
      </c>
    </row>
    <row r="45" spans="11:19" ht="15" x14ac:dyDescent="0.25">
      <c r="K45" s="41">
        <v>36265</v>
      </c>
      <c r="L45" s="172">
        <v>83.926370479863706</v>
      </c>
      <c r="M45" s="173">
        <f t="shared" si="0"/>
        <v>-1.5149339168704534E-2</v>
      </c>
      <c r="N45" s="173">
        <f t="shared" si="2"/>
        <v>-4.2038009689990052E-2</v>
      </c>
      <c r="O45" s="173">
        <f t="shared" si="4"/>
        <v>3.5401528642959867E-2</v>
      </c>
      <c r="P45" s="167">
        <v>81.164156226390901</v>
      </c>
      <c r="Q45" s="170">
        <f t="shared" si="1"/>
        <v>-3.2315417528061552E-4</v>
      </c>
      <c r="R45" s="170">
        <f t="shared" si="3"/>
        <v>-1.6354481009338229E-2</v>
      </c>
      <c r="S45" s="170">
        <f t="shared" si="5"/>
        <v>1.7579033811355727E-2</v>
      </c>
    </row>
    <row r="46" spans="11:19" ht="15" x14ac:dyDescent="0.25">
      <c r="K46" s="41">
        <v>36295</v>
      </c>
      <c r="L46" s="172">
        <v>83.817222276988204</v>
      </c>
      <c r="M46" s="173">
        <f t="shared" si="0"/>
        <v>-1.3005233307651354E-3</v>
      </c>
      <c r="N46" s="173">
        <f t="shared" si="2"/>
        <v>-3.3007671776463132E-2</v>
      </c>
      <c r="O46" s="173">
        <f t="shared" si="4"/>
        <v>8.9344016027383955E-3</v>
      </c>
      <c r="P46" s="167">
        <v>82.506081590015398</v>
      </c>
      <c r="Q46" s="170">
        <f t="shared" si="1"/>
        <v>1.653347273002459E-2</v>
      </c>
      <c r="R46" s="170">
        <f t="shared" si="3"/>
        <v>1.59616465540946E-2</v>
      </c>
      <c r="S46" s="170">
        <f t="shared" si="5"/>
        <v>4.5123982200476975E-2</v>
      </c>
    </row>
    <row r="47" spans="11:19" ht="15" x14ac:dyDescent="0.25">
      <c r="K47" s="41">
        <v>36326</v>
      </c>
      <c r="L47" s="172">
        <v>85.138910671013406</v>
      </c>
      <c r="M47" s="173">
        <f t="shared" si="0"/>
        <v>1.5768697149822763E-2</v>
      </c>
      <c r="N47" s="173">
        <f t="shared" si="2"/>
        <v>-9.2054550456288631E-4</v>
      </c>
      <c r="O47" s="173">
        <f t="shared" si="4"/>
        <v>-9.8755705109242475E-3</v>
      </c>
      <c r="P47" s="167">
        <v>83.557797236022594</v>
      </c>
      <c r="Q47" s="170">
        <f t="shared" si="1"/>
        <v>1.2747128766014137E-2</v>
      </c>
      <c r="R47" s="170">
        <f t="shared" si="3"/>
        <v>2.9158671371835032E-2</v>
      </c>
      <c r="S47" s="170">
        <f t="shared" si="5"/>
        <v>5.3587738320404199E-2</v>
      </c>
    </row>
    <row r="48" spans="11:19" ht="15" x14ac:dyDescent="0.25">
      <c r="K48" s="41">
        <v>36356</v>
      </c>
      <c r="L48" s="172">
        <v>86.569150695956793</v>
      </c>
      <c r="M48" s="173">
        <f t="shared" si="0"/>
        <v>1.679889974714377E-2</v>
      </c>
      <c r="N48" s="173">
        <f t="shared" si="2"/>
        <v>3.1489270904752953E-2</v>
      </c>
      <c r="O48" s="173">
        <f t="shared" si="4"/>
        <v>-5.1745166296168765E-4</v>
      </c>
      <c r="P48" s="167">
        <v>85.0447416191233</v>
      </c>
      <c r="Q48" s="170">
        <f t="shared" si="1"/>
        <v>1.7795399499350051E-2</v>
      </c>
      <c r="R48" s="170">
        <f t="shared" si="3"/>
        <v>4.7811565759499741E-2</v>
      </c>
      <c r="S48" s="170">
        <f t="shared" si="5"/>
        <v>5.7319256960282727E-2</v>
      </c>
    </row>
    <row r="49" spans="11:19" ht="15" x14ac:dyDescent="0.25">
      <c r="K49" s="41">
        <v>36387</v>
      </c>
      <c r="L49" s="172">
        <v>88.226904804904294</v>
      </c>
      <c r="M49" s="173">
        <f t="shared" si="0"/>
        <v>1.9149478718692325E-2</v>
      </c>
      <c r="N49" s="173">
        <f t="shared" si="2"/>
        <v>5.2610697516836558E-2</v>
      </c>
      <c r="O49" s="173">
        <f t="shared" si="4"/>
        <v>1.6764158006666197E-2</v>
      </c>
      <c r="P49" s="167">
        <v>88.710145425824606</v>
      </c>
      <c r="Q49" s="170">
        <f t="shared" si="1"/>
        <v>4.3099711245134786E-2</v>
      </c>
      <c r="R49" s="170">
        <f t="shared" si="3"/>
        <v>7.5195230657518097E-2</v>
      </c>
      <c r="S49" s="170">
        <f t="shared" si="5"/>
        <v>8.3941167813860851E-2</v>
      </c>
    </row>
    <row r="50" spans="11:19" ht="15" x14ac:dyDescent="0.25">
      <c r="K50" s="41">
        <v>36418</v>
      </c>
      <c r="L50" s="172">
        <v>89.006657039443198</v>
      </c>
      <c r="M50" s="173">
        <f t="shared" si="0"/>
        <v>8.8380323016337137E-3</v>
      </c>
      <c r="N50" s="173">
        <f t="shared" si="2"/>
        <v>4.5428656978889537E-2</v>
      </c>
      <c r="O50" s="173">
        <f t="shared" si="4"/>
        <v>2.8823790600390309E-2</v>
      </c>
      <c r="P50" s="167">
        <v>92.534786134437695</v>
      </c>
      <c r="Q50" s="170">
        <f t="shared" si="1"/>
        <v>4.3113904167940698E-2</v>
      </c>
      <c r="R50" s="170">
        <f t="shared" si="3"/>
        <v>0.10743448481603868</v>
      </c>
      <c r="S50" s="170">
        <f t="shared" si="5"/>
        <v>0.13073954106220076</v>
      </c>
    </row>
    <row r="51" spans="11:19" ht="15" x14ac:dyDescent="0.25">
      <c r="K51" s="41">
        <v>36448</v>
      </c>
      <c r="L51" s="172">
        <v>89.902538081895202</v>
      </c>
      <c r="M51" s="173">
        <f t="shared" si="0"/>
        <v>1.0065326260427776E-2</v>
      </c>
      <c r="N51" s="173">
        <f t="shared" si="2"/>
        <v>3.8505487915039716E-2</v>
      </c>
      <c r="O51" s="173">
        <f t="shared" si="4"/>
        <v>2.3502115909559862E-2</v>
      </c>
      <c r="P51" s="167">
        <v>94.965961074318599</v>
      </c>
      <c r="Q51" s="170">
        <f t="shared" si="1"/>
        <v>2.6273091898097789E-2</v>
      </c>
      <c r="R51" s="170">
        <f t="shared" si="3"/>
        <v>0.11665882294790109</v>
      </c>
      <c r="S51" s="170">
        <f t="shared" si="5"/>
        <v>0.18572835450676672</v>
      </c>
    </row>
    <row r="52" spans="11:19" ht="15" x14ac:dyDescent="0.25">
      <c r="K52" s="41">
        <v>36479</v>
      </c>
      <c r="L52" s="172">
        <v>90.174674331521302</v>
      </c>
      <c r="M52" s="173">
        <f t="shared" si="0"/>
        <v>3.0270140913952748E-3</v>
      </c>
      <c r="N52" s="173">
        <f t="shared" si="2"/>
        <v>2.2076820340961811E-2</v>
      </c>
      <c r="O52" s="173">
        <f t="shared" si="4"/>
        <v>2.3345572693825423E-2</v>
      </c>
      <c r="P52" s="167">
        <v>94.669996372622094</v>
      </c>
      <c r="Q52" s="170">
        <f t="shared" si="1"/>
        <v>-3.1165345808998879E-3</v>
      </c>
      <c r="R52" s="170">
        <f t="shared" si="3"/>
        <v>6.7183419869160765E-2</v>
      </c>
      <c r="S52" s="170">
        <f t="shared" si="5"/>
        <v>0.18085501980825081</v>
      </c>
    </row>
    <row r="53" spans="11:19" ht="15" x14ac:dyDescent="0.25">
      <c r="K53" s="41">
        <v>36509</v>
      </c>
      <c r="L53" s="172">
        <v>90.393118089066704</v>
      </c>
      <c r="M53" s="173">
        <f t="shared" si="0"/>
        <v>2.4224513053665575E-3</v>
      </c>
      <c r="N53" s="173">
        <f t="shared" si="2"/>
        <v>1.5577048905556445E-2</v>
      </c>
      <c r="O53" s="173">
        <f t="shared" si="4"/>
        <v>2.7117187344815052E-2</v>
      </c>
      <c r="P53" s="167">
        <v>93.524467101874507</v>
      </c>
      <c r="Q53" s="170">
        <f t="shared" si="1"/>
        <v>-1.2100235709725515E-2</v>
      </c>
      <c r="R53" s="170">
        <f t="shared" si="3"/>
        <v>1.069523158565433E-2</v>
      </c>
      <c r="S53" s="170">
        <f t="shared" si="5"/>
        <v>0.16112422267486304</v>
      </c>
    </row>
    <row r="54" spans="11:19" ht="15" x14ac:dyDescent="0.25">
      <c r="K54" s="41">
        <v>36540</v>
      </c>
      <c r="L54" s="172">
        <v>91.047114510274099</v>
      </c>
      <c r="M54" s="173">
        <f t="shared" si="0"/>
        <v>7.2350244690420062E-3</v>
      </c>
      <c r="N54" s="173">
        <f t="shared" si="2"/>
        <v>1.2731302728475447E-2</v>
      </c>
      <c r="O54" s="173">
        <f t="shared" si="4"/>
        <v>3.9240402385469775E-2</v>
      </c>
      <c r="P54" s="167">
        <v>93.370275926443895</v>
      </c>
      <c r="Q54" s="170">
        <f t="shared" si="1"/>
        <v>-1.6486720556521117E-3</v>
      </c>
      <c r="R54" s="170">
        <f t="shared" si="3"/>
        <v>-1.6802706252042832E-2</v>
      </c>
      <c r="S54" s="170">
        <f t="shared" si="5"/>
        <v>0.1315740567275796</v>
      </c>
    </row>
    <row r="55" spans="11:19" ht="15" x14ac:dyDescent="0.25">
      <c r="K55" s="41">
        <v>36571</v>
      </c>
      <c r="L55" s="172">
        <v>88.293875094667399</v>
      </c>
      <c r="M55" s="173">
        <f t="shared" si="0"/>
        <v>-3.0239721823320576E-2</v>
      </c>
      <c r="N55" s="173">
        <f t="shared" si="2"/>
        <v>-2.0857288931693474E-2</v>
      </c>
      <c r="O55" s="173">
        <f t="shared" si="4"/>
        <v>1.8639099772592926E-2</v>
      </c>
      <c r="P55" s="167">
        <v>93.678842633952002</v>
      </c>
      <c r="Q55" s="170">
        <f t="shared" si="1"/>
        <v>3.3047637960412768E-3</v>
      </c>
      <c r="R55" s="170">
        <f t="shared" si="3"/>
        <v>-1.0469565613680842E-2</v>
      </c>
      <c r="S55" s="170">
        <f t="shared" si="5"/>
        <v>0.15354055574479553</v>
      </c>
    </row>
    <row r="56" spans="11:19" ht="15" x14ac:dyDescent="0.25">
      <c r="K56" s="41">
        <v>36600</v>
      </c>
      <c r="L56" s="172">
        <v>86.041916495755302</v>
      </c>
      <c r="M56" s="173">
        <f t="shared" si="0"/>
        <v>-2.5505264057077315E-2</v>
      </c>
      <c r="N56" s="173">
        <f t="shared" si="2"/>
        <v>-4.8136425485666434E-2</v>
      </c>
      <c r="O56" s="173">
        <f t="shared" si="4"/>
        <v>9.6759556683900794E-3</v>
      </c>
      <c r="P56" s="167">
        <v>94.923524929347195</v>
      </c>
      <c r="Q56" s="170">
        <f t="shared" si="1"/>
        <v>1.3286695911250312E-2</v>
      </c>
      <c r="R56" s="170">
        <f t="shared" si="3"/>
        <v>1.4959270775087408E-2</v>
      </c>
      <c r="S56" s="170">
        <f t="shared" si="5"/>
        <v>0.16914724932579372</v>
      </c>
    </row>
    <row r="57" spans="11:19" ht="15" x14ac:dyDescent="0.25">
      <c r="K57" s="41">
        <v>36631</v>
      </c>
      <c r="L57" s="172">
        <v>84.2362063808541</v>
      </c>
      <c r="M57" s="173">
        <f t="shared" si="0"/>
        <v>-2.0986400448091858E-2</v>
      </c>
      <c r="N57" s="173">
        <f t="shared" si="2"/>
        <v>-7.4806413866651766E-2</v>
      </c>
      <c r="O57" s="173">
        <f t="shared" si="4"/>
        <v>3.6917586119695756E-3</v>
      </c>
      <c r="P57" s="167">
        <v>94.773175965375898</v>
      </c>
      <c r="Q57" s="170">
        <f t="shared" si="1"/>
        <v>-1.5838957106070195E-3</v>
      </c>
      <c r="R57" s="170">
        <f t="shared" si="3"/>
        <v>1.5025124698541115E-2</v>
      </c>
      <c r="S57" s="170">
        <f t="shared" si="5"/>
        <v>0.16767278034684918</v>
      </c>
    </row>
    <row r="58" spans="11:19" ht="15" x14ac:dyDescent="0.25">
      <c r="K58" s="41">
        <v>36661</v>
      </c>
      <c r="L58" s="172">
        <v>87.765389213674794</v>
      </c>
      <c r="M58" s="173">
        <f t="shared" si="0"/>
        <v>4.1896269839887257E-2</v>
      </c>
      <c r="N58" s="173">
        <f t="shared" si="2"/>
        <v>-5.9855327498761213E-3</v>
      </c>
      <c r="O58" s="173">
        <f t="shared" si="4"/>
        <v>4.7104483176968248E-2</v>
      </c>
      <c r="P58" s="167">
        <v>94.568299293855503</v>
      </c>
      <c r="Q58" s="170">
        <f t="shared" si="1"/>
        <v>-2.1617580020241167E-3</v>
      </c>
      <c r="R58" s="170">
        <f t="shared" si="3"/>
        <v>9.4947443296138356E-3</v>
      </c>
      <c r="S58" s="170">
        <f t="shared" si="5"/>
        <v>0.14619792227897821</v>
      </c>
    </row>
    <row r="59" spans="11:19" ht="15" x14ac:dyDescent="0.25">
      <c r="K59" s="41">
        <v>36692</v>
      </c>
      <c r="L59" s="172">
        <v>92.143727298484905</v>
      </c>
      <c r="M59" s="173">
        <f t="shared" si="0"/>
        <v>4.9886841772564194E-2</v>
      </c>
      <c r="N59" s="173">
        <f t="shared" si="2"/>
        <v>7.0916723513830826E-2</v>
      </c>
      <c r="O59" s="173">
        <f t="shared" si="4"/>
        <v>8.2275149778917367E-2</v>
      </c>
      <c r="P59" s="167">
        <v>93.595188926942399</v>
      </c>
      <c r="Q59" s="170">
        <f t="shared" si="1"/>
        <v>-1.0290027146299008E-2</v>
      </c>
      <c r="R59" s="170">
        <f t="shared" si="3"/>
        <v>-1.3993749214364914E-2</v>
      </c>
      <c r="S59" s="170">
        <f t="shared" si="5"/>
        <v>0.12012513521111101</v>
      </c>
    </row>
    <row r="60" spans="11:19" ht="15" x14ac:dyDescent="0.25">
      <c r="K60" s="41">
        <v>36722</v>
      </c>
      <c r="L60" s="172">
        <v>95.391706912336701</v>
      </c>
      <c r="M60" s="173">
        <f t="shared" si="0"/>
        <v>3.5249058281856538E-2</v>
      </c>
      <c r="N60" s="173">
        <f t="shared" si="2"/>
        <v>0.13243118381952823</v>
      </c>
      <c r="O60" s="173">
        <f t="shared" si="4"/>
        <v>0.1019133969254935</v>
      </c>
      <c r="P60" s="167">
        <v>94.376924477678799</v>
      </c>
      <c r="Q60" s="170">
        <f t="shared" si="1"/>
        <v>8.3523048534748234E-3</v>
      </c>
      <c r="R60" s="170">
        <f t="shared" si="3"/>
        <v>-4.1810510586018923E-3</v>
      </c>
      <c r="S60" s="170">
        <f t="shared" si="5"/>
        <v>0.10973262639035464</v>
      </c>
    </row>
    <row r="61" spans="11:19" ht="15" x14ac:dyDescent="0.25">
      <c r="K61" s="41">
        <v>36753</v>
      </c>
      <c r="L61" s="172">
        <v>97.052067427040996</v>
      </c>
      <c r="M61" s="173">
        <f t="shared" si="0"/>
        <v>1.7405711339562702E-2</v>
      </c>
      <c r="N61" s="173">
        <f t="shared" si="2"/>
        <v>0.10581253380825029</v>
      </c>
      <c r="O61" s="173">
        <f t="shared" si="4"/>
        <v>0.10002802026946012</v>
      </c>
      <c r="P61" s="167">
        <v>95.282660353293195</v>
      </c>
      <c r="Q61" s="170">
        <f t="shared" si="1"/>
        <v>9.5970056306360352E-3</v>
      </c>
      <c r="R61" s="170">
        <f t="shared" si="3"/>
        <v>7.5539167434737209E-3</v>
      </c>
      <c r="S61" s="170">
        <f t="shared" si="5"/>
        <v>7.4089777397154943E-2</v>
      </c>
    </row>
    <row r="62" spans="11:19" ht="15" x14ac:dyDescent="0.25">
      <c r="K62" s="41">
        <v>36784</v>
      </c>
      <c r="L62" s="172">
        <v>98.364287552225093</v>
      </c>
      <c r="M62" s="173">
        <f t="shared" si="0"/>
        <v>1.3520784873238822E-2</v>
      </c>
      <c r="N62" s="173">
        <f t="shared" si="2"/>
        <v>6.7509318714552125E-2</v>
      </c>
      <c r="O62" s="173">
        <f t="shared" si="4"/>
        <v>0.10513405203652426</v>
      </c>
      <c r="P62" s="167">
        <v>96.568952079687605</v>
      </c>
      <c r="Q62" s="170">
        <f t="shared" si="1"/>
        <v>1.3499746140851254E-2</v>
      </c>
      <c r="R62" s="170">
        <f t="shared" si="3"/>
        <v>3.1772606977335416E-2</v>
      </c>
      <c r="S62" s="170">
        <f t="shared" si="5"/>
        <v>4.3596209747423398E-2</v>
      </c>
    </row>
    <row r="63" spans="11:19" ht="15" x14ac:dyDescent="0.25">
      <c r="K63" s="41">
        <v>36814</v>
      </c>
      <c r="L63" s="172">
        <v>99.615665479726104</v>
      </c>
      <c r="M63" s="173">
        <f t="shared" si="0"/>
        <v>1.2721872527533096E-2</v>
      </c>
      <c r="N63" s="173">
        <f t="shared" si="2"/>
        <v>4.4280144512679032E-2</v>
      </c>
      <c r="O63" s="173">
        <f t="shared" si="4"/>
        <v>0.10804063606060699</v>
      </c>
      <c r="P63" s="167">
        <v>97.637575113609898</v>
      </c>
      <c r="Q63" s="170">
        <f t="shared" si="1"/>
        <v>1.1065906908055423E-2</v>
      </c>
      <c r="R63" s="170">
        <f t="shared" si="3"/>
        <v>3.454923599149784E-2</v>
      </c>
      <c r="S63" s="170">
        <f t="shared" si="5"/>
        <v>2.8132332986137376E-2</v>
      </c>
    </row>
    <row r="64" spans="11:19" ht="15" x14ac:dyDescent="0.25">
      <c r="K64" s="41">
        <v>36845</v>
      </c>
      <c r="L64" s="172">
        <v>100.33013418863899</v>
      </c>
      <c r="M64" s="173">
        <f t="shared" si="0"/>
        <v>7.1722525314885655E-3</v>
      </c>
      <c r="N64" s="173">
        <f t="shared" si="2"/>
        <v>3.3776372296883794E-2</v>
      </c>
      <c r="O64" s="173">
        <f t="shared" si="4"/>
        <v>0.11261986730089868</v>
      </c>
      <c r="P64" s="167">
        <v>98.731621854828802</v>
      </c>
      <c r="Q64" s="170">
        <f t="shared" si="1"/>
        <v>1.120518140629656E-2</v>
      </c>
      <c r="R64" s="170">
        <f t="shared" si="3"/>
        <v>3.6197157895753618E-2</v>
      </c>
      <c r="S64" s="170">
        <f t="shared" si="5"/>
        <v>4.2902985505778535E-2</v>
      </c>
    </row>
    <row r="65" spans="11:19" ht="15" x14ac:dyDescent="0.25">
      <c r="K65" s="41">
        <v>36875</v>
      </c>
      <c r="L65" s="172">
        <v>100</v>
      </c>
      <c r="M65" s="173">
        <f t="shared" si="0"/>
        <v>-3.2904788906020777E-3</v>
      </c>
      <c r="N65" s="173">
        <f t="shared" si="2"/>
        <v>1.6629129214263294E-2</v>
      </c>
      <c r="O65" s="173">
        <f t="shared" si="4"/>
        <v>0.10627890832870035</v>
      </c>
      <c r="P65" s="167">
        <v>100</v>
      </c>
      <c r="Q65" s="170">
        <f t="shared" si="1"/>
        <v>1.2846726523303431E-2</v>
      </c>
      <c r="R65" s="170">
        <f t="shared" si="3"/>
        <v>3.5529513849142047E-2</v>
      </c>
      <c r="S65" s="170">
        <f t="shared" si="5"/>
        <v>6.9238917887356921E-2</v>
      </c>
    </row>
    <row r="66" spans="11:19" ht="15" x14ac:dyDescent="0.25">
      <c r="K66" s="41">
        <v>36906</v>
      </c>
      <c r="L66" s="172">
        <v>99.930304086208196</v>
      </c>
      <c r="M66" s="173">
        <f t="shared" si="0"/>
        <v>-6.9695913791800734E-4</v>
      </c>
      <c r="N66" s="173">
        <f t="shared" si="2"/>
        <v>3.1585253681423175E-3</v>
      </c>
      <c r="O66" s="173">
        <f t="shared" si="4"/>
        <v>9.7566953370407772E-2</v>
      </c>
      <c r="P66" s="167">
        <v>100.61236352596001</v>
      </c>
      <c r="Q66" s="170">
        <f t="shared" si="1"/>
        <v>6.1236352596001353E-3</v>
      </c>
      <c r="R66" s="170">
        <f t="shared" si="3"/>
        <v>3.0467659698519611E-2</v>
      </c>
      <c r="S66" s="170">
        <f t="shared" si="5"/>
        <v>7.7563095189108644E-2</v>
      </c>
    </row>
    <row r="67" spans="11:19" ht="15" x14ac:dyDescent="0.25">
      <c r="K67" s="41">
        <v>36937</v>
      </c>
      <c r="L67" s="172">
        <v>99.286018683035394</v>
      </c>
      <c r="M67" s="173">
        <f t="shared" si="0"/>
        <v>-6.4473475695319138E-3</v>
      </c>
      <c r="N67" s="173">
        <f t="shared" si="2"/>
        <v>-1.0406798655730576E-2</v>
      </c>
      <c r="O67" s="173">
        <f t="shared" si="4"/>
        <v>0.12449497291383316</v>
      </c>
      <c r="P67" s="167">
        <v>101.333584107606</v>
      </c>
      <c r="Q67" s="170">
        <f t="shared" si="1"/>
        <v>7.1683097024144438E-3</v>
      </c>
      <c r="R67" s="170">
        <f t="shared" si="3"/>
        <v>2.6353889502625849E-2</v>
      </c>
      <c r="S67" s="170">
        <f t="shared" si="5"/>
        <v>8.1712596552507843E-2</v>
      </c>
    </row>
    <row r="68" spans="11:19" ht="15" x14ac:dyDescent="0.25">
      <c r="K68" s="41">
        <v>36965</v>
      </c>
      <c r="L68" s="172">
        <v>99.283577265746899</v>
      </c>
      <c r="M68" s="173">
        <f t="shared" si="0"/>
        <v>-2.4589739027525148E-5</v>
      </c>
      <c r="N68" s="173">
        <f t="shared" si="2"/>
        <v>-7.164227342530971E-3</v>
      </c>
      <c r="O68" s="173">
        <f t="shared" si="4"/>
        <v>0.15389778969701173</v>
      </c>
      <c r="P68" s="167">
        <v>101.12123581762</v>
      </c>
      <c r="Q68" s="170">
        <f t="shared" si="1"/>
        <v>-2.0955371494657538E-3</v>
      </c>
      <c r="R68" s="170">
        <f t="shared" si="3"/>
        <v>1.1212358176200032E-2</v>
      </c>
      <c r="S68" s="170">
        <f t="shared" si="5"/>
        <v>6.5291621785914966E-2</v>
      </c>
    </row>
    <row r="69" spans="11:19" ht="15" x14ac:dyDescent="0.25">
      <c r="K69" s="41">
        <v>36996</v>
      </c>
      <c r="L69" s="172">
        <v>99.082109367112906</v>
      </c>
      <c r="M69" s="173">
        <f t="shared" si="0"/>
        <v>-2.0292167565107988E-3</v>
      </c>
      <c r="N69" s="173">
        <f t="shared" si="2"/>
        <v>-8.4878628845517223E-3</v>
      </c>
      <c r="O69" s="173">
        <f t="shared" si="4"/>
        <v>0.17624135302504684</v>
      </c>
      <c r="P69" s="167">
        <v>100.89286454989301</v>
      </c>
      <c r="Q69" s="170">
        <f t="shared" si="1"/>
        <v>-2.2583907908214629E-3</v>
      </c>
      <c r="R69" s="170">
        <f t="shared" si="3"/>
        <v>2.787937924354722E-3</v>
      </c>
      <c r="S69" s="170">
        <f t="shared" si="5"/>
        <v>6.4571947939708663E-2</v>
      </c>
    </row>
    <row r="70" spans="11:19" ht="15" x14ac:dyDescent="0.25">
      <c r="K70" s="41">
        <v>37026</v>
      </c>
      <c r="L70" s="172">
        <v>99.333061546610196</v>
      </c>
      <c r="M70" s="173">
        <f t="shared" si="0"/>
        <v>2.5327698521988573E-3</v>
      </c>
      <c r="N70" s="173">
        <f t="shared" si="2"/>
        <v>4.7381156177661587E-4</v>
      </c>
      <c r="O70" s="173">
        <f t="shared" si="4"/>
        <v>0.13180221083247967</v>
      </c>
      <c r="P70" s="167">
        <v>101.28900955602801</v>
      </c>
      <c r="Q70" s="170">
        <f t="shared" si="1"/>
        <v>3.9263926929054005E-3</v>
      </c>
      <c r="R70" s="170">
        <f t="shared" si="3"/>
        <v>-4.3987935461420324E-4</v>
      </c>
      <c r="S70" s="170">
        <f t="shared" si="5"/>
        <v>7.1067263685148818E-2</v>
      </c>
    </row>
    <row r="71" spans="11:19" ht="15" x14ac:dyDescent="0.25">
      <c r="K71" s="41">
        <v>37057</v>
      </c>
      <c r="L71" s="172">
        <v>99.518792214425901</v>
      </c>
      <c r="M71" s="173">
        <f t="shared" si="0"/>
        <v>1.8697769395594754E-3</v>
      </c>
      <c r="N71" s="173">
        <f t="shared" si="2"/>
        <v>2.3691224183977067E-3</v>
      </c>
      <c r="O71" s="173">
        <f t="shared" si="4"/>
        <v>8.0038708354510657E-2</v>
      </c>
      <c r="P71" s="167">
        <v>102.55007702271401</v>
      </c>
      <c r="Q71" s="170">
        <f t="shared" si="1"/>
        <v>1.2450190521296811E-2</v>
      </c>
      <c r="R71" s="170">
        <f t="shared" si="3"/>
        <v>1.4129981635816025E-2</v>
      </c>
      <c r="S71" s="170">
        <f t="shared" si="5"/>
        <v>9.5676799186350525E-2</v>
      </c>
    </row>
    <row r="72" spans="11:19" ht="15" x14ac:dyDescent="0.25">
      <c r="K72" s="41">
        <v>37087</v>
      </c>
      <c r="L72" s="172">
        <v>100.406663481367</v>
      </c>
      <c r="M72" s="173">
        <f t="shared" ref="M72:M135" si="6">L72/L71-1</f>
        <v>8.9216443164630288E-3</v>
      </c>
      <c r="N72" s="173">
        <f t="shared" si="2"/>
        <v>1.3368247029808877E-2</v>
      </c>
      <c r="O72" s="173">
        <f t="shared" si="4"/>
        <v>5.2572249007337257E-2</v>
      </c>
      <c r="P72" s="167">
        <v>103.69318897515301</v>
      </c>
      <c r="Q72" s="170">
        <f t="shared" ref="Q72:Q135" si="7">P72/P71-1</f>
        <v>1.1146865859357868E-2</v>
      </c>
      <c r="R72" s="170">
        <f t="shared" si="3"/>
        <v>2.7755425894119501E-2</v>
      </c>
      <c r="S72" s="170">
        <f t="shared" si="5"/>
        <v>9.8713372458726578E-2</v>
      </c>
    </row>
    <row r="73" spans="11:19" ht="15" x14ac:dyDescent="0.25">
      <c r="K73" s="41">
        <v>37118</v>
      </c>
      <c r="L73" s="172">
        <v>100.59812355634401</v>
      </c>
      <c r="M73" s="173">
        <f t="shared" si="6"/>
        <v>1.906846302213161E-3</v>
      </c>
      <c r="N73" s="173">
        <f t="shared" si="2"/>
        <v>1.2735558433786931E-2</v>
      </c>
      <c r="O73" s="173">
        <f t="shared" si="4"/>
        <v>3.6537667082350067E-2</v>
      </c>
      <c r="P73" s="167">
        <v>104.083463235987</v>
      </c>
      <c r="Q73" s="170">
        <f t="shared" si="7"/>
        <v>3.7637405570341009E-3</v>
      </c>
      <c r="R73" s="170">
        <f t="shared" si="3"/>
        <v>2.7588913073666177E-2</v>
      </c>
      <c r="S73" s="170">
        <f t="shared" si="5"/>
        <v>9.2365209473180165E-2</v>
      </c>
    </row>
    <row r="74" spans="11:19" ht="15" x14ac:dyDescent="0.25">
      <c r="K74" s="41">
        <v>37149</v>
      </c>
      <c r="L74" s="172">
        <v>100.438548174877</v>
      </c>
      <c r="M74" s="173">
        <f t="shared" si="6"/>
        <v>-1.5862659841525684E-3</v>
      </c>
      <c r="N74" s="173">
        <f t="shared" ref="N74:N137" si="8">L74/L71-1</f>
        <v>9.2420329867888285E-3</v>
      </c>
      <c r="O74" s="173">
        <f t="shared" si="4"/>
        <v>2.1087537705700488E-2</v>
      </c>
      <c r="P74" s="167">
        <v>104.251919258924</v>
      </c>
      <c r="Q74" s="170">
        <f t="shared" si="7"/>
        <v>1.6184705783190978E-3</v>
      </c>
      <c r="R74" s="170">
        <f t="shared" ref="R74:R137" si="9">P74/P71-1</f>
        <v>1.6595231184790338E-2</v>
      </c>
      <c r="S74" s="170">
        <f t="shared" si="5"/>
        <v>7.9559392680335739E-2</v>
      </c>
    </row>
    <row r="75" spans="11:19" ht="15" x14ac:dyDescent="0.25">
      <c r="K75" s="41">
        <v>37179</v>
      </c>
      <c r="L75" s="172">
        <v>98.547876051944499</v>
      </c>
      <c r="M75" s="173">
        <f t="shared" si="6"/>
        <v>-1.8824168183321222E-2</v>
      </c>
      <c r="N75" s="173">
        <f t="shared" si="8"/>
        <v>-1.8512590349817226E-2</v>
      </c>
      <c r="O75" s="173">
        <f t="shared" si="4"/>
        <v>-1.0719091446504736E-2</v>
      </c>
      <c r="P75" s="167">
        <v>104.36615978960801</v>
      </c>
      <c r="Q75" s="170">
        <f t="shared" si="7"/>
        <v>1.095812254547246E-3</v>
      </c>
      <c r="R75" s="170">
        <f t="shared" si="9"/>
        <v>6.4900194613193296E-3</v>
      </c>
      <c r="S75" s="170">
        <f t="shared" si="5"/>
        <v>6.8913885542208675E-2</v>
      </c>
    </row>
    <row r="76" spans="11:19" ht="15" x14ac:dyDescent="0.25">
      <c r="K76" s="41">
        <v>37210</v>
      </c>
      <c r="L76" s="172">
        <v>96.875237321661004</v>
      </c>
      <c r="M76" s="173">
        <f t="shared" si="6"/>
        <v>-1.6972854183096242E-2</v>
      </c>
      <c r="N76" s="173">
        <f t="shared" si="8"/>
        <v>-3.7007511701725226E-2</v>
      </c>
      <c r="O76" s="173">
        <f t="shared" si="4"/>
        <v>-3.4435286017679867E-2</v>
      </c>
      <c r="P76" s="167">
        <v>104.377573397924</v>
      </c>
      <c r="Q76" s="170">
        <f t="shared" si="7"/>
        <v>1.0936119848614645E-4</v>
      </c>
      <c r="R76" s="170">
        <f t="shared" si="9"/>
        <v>2.8257146024259772E-3</v>
      </c>
      <c r="S76" s="170">
        <f t="shared" si="5"/>
        <v>5.71848353853317E-2</v>
      </c>
    </row>
    <row r="77" spans="11:19" ht="15" x14ac:dyDescent="0.25">
      <c r="K77" s="41">
        <v>37240</v>
      </c>
      <c r="L77" s="172">
        <v>95.305175863504402</v>
      </c>
      <c r="M77" s="173">
        <f t="shared" si="6"/>
        <v>-1.6207046316113027E-2</v>
      </c>
      <c r="N77" s="173">
        <f t="shared" si="8"/>
        <v>-5.1109582970421896E-2</v>
      </c>
      <c r="O77" s="173">
        <f t="shared" si="4"/>
        <v>-4.6948241364956012E-2</v>
      </c>
      <c r="P77" s="167">
        <v>104.73456587955801</v>
      </c>
      <c r="Q77" s="170">
        <f t="shared" si="7"/>
        <v>3.4202029230265829E-3</v>
      </c>
      <c r="R77" s="170">
        <f t="shared" si="9"/>
        <v>4.6296185630432252E-3</v>
      </c>
      <c r="S77" s="170">
        <f t="shared" si="5"/>
        <v>4.7345658795580059E-2</v>
      </c>
    </row>
    <row r="78" spans="11:19" ht="15" x14ac:dyDescent="0.25">
      <c r="K78" s="41">
        <v>37271</v>
      </c>
      <c r="L78" s="172">
        <v>95.898347600943595</v>
      </c>
      <c r="M78" s="173">
        <f t="shared" si="6"/>
        <v>6.2239194468172165E-3</v>
      </c>
      <c r="N78" s="173">
        <f t="shared" si="8"/>
        <v>-2.6885698171763117E-2</v>
      </c>
      <c r="O78" s="173">
        <f t="shared" si="4"/>
        <v>-4.03476855407775E-2</v>
      </c>
      <c r="P78" s="167">
        <v>106.08034283614499</v>
      </c>
      <c r="Q78" s="170">
        <f t="shared" si="7"/>
        <v>1.2849405974858286E-2</v>
      </c>
      <c r="R78" s="170">
        <f t="shared" si="9"/>
        <v>1.6424701742333125E-2</v>
      </c>
      <c r="S78" s="170">
        <f t="shared" si="5"/>
        <v>5.4346991945717793E-2</v>
      </c>
    </row>
    <row r="79" spans="11:19" ht="15" x14ac:dyDescent="0.25">
      <c r="K79" s="41">
        <v>37302</v>
      </c>
      <c r="L79" s="172">
        <v>97.025441301869193</v>
      </c>
      <c r="M79" s="173">
        <f t="shared" si="6"/>
        <v>1.1753004396026778E-2</v>
      </c>
      <c r="N79" s="173">
        <f t="shared" si="8"/>
        <v>1.5504889005790723E-3</v>
      </c>
      <c r="O79" s="173">
        <f t="shared" si="4"/>
        <v>-2.2768335473123957E-2</v>
      </c>
      <c r="P79" s="167">
        <v>108.190474737278</v>
      </c>
      <c r="Q79" s="170">
        <f t="shared" si="7"/>
        <v>1.9891827691322472E-2</v>
      </c>
      <c r="R79" s="170">
        <f t="shared" si="9"/>
        <v>3.6529890619490413E-2</v>
      </c>
      <c r="S79" s="170">
        <f t="shared" si="5"/>
        <v>6.7666516387999032E-2</v>
      </c>
    </row>
    <row r="80" spans="11:19" ht="15" x14ac:dyDescent="0.25">
      <c r="K80" s="41">
        <v>37330</v>
      </c>
      <c r="L80" s="172">
        <v>98.001510046056097</v>
      </c>
      <c r="M80" s="173">
        <f t="shared" si="6"/>
        <v>1.0059925840997908E-2</v>
      </c>
      <c r="N80" s="173">
        <f t="shared" si="8"/>
        <v>2.8291581838255864E-2</v>
      </c>
      <c r="O80" s="173">
        <f t="shared" si="4"/>
        <v>-1.2913185191334997E-2</v>
      </c>
      <c r="P80" s="167">
        <v>109.3876255567</v>
      </c>
      <c r="Q80" s="170">
        <f t="shared" si="7"/>
        <v>1.1065214588706462E-2</v>
      </c>
      <c r="R80" s="170">
        <f t="shared" si="9"/>
        <v>4.4427163449485274E-2</v>
      </c>
      <c r="S80" s="170">
        <f t="shared" si="5"/>
        <v>8.1747317190516533E-2</v>
      </c>
    </row>
    <row r="81" spans="11:19" ht="15" x14ac:dyDescent="0.25">
      <c r="K81" s="41">
        <v>37361</v>
      </c>
      <c r="L81" s="172">
        <v>97.471250558342206</v>
      </c>
      <c r="M81" s="173">
        <f t="shared" si="6"/>
        <v>-5.4107277272023024E-3</v>
      </c>
      <c r="N81" s="173">
        <f t="shared" si="8"/>
        <v>1.6401773302120226E-2</v>
      </c>
      <c r="O81" s="173">
        <f t="shared" si="4"/>
        <v>-1.6257817067683145E-2</v>
      </c>
      <c r="P81" s="167">
        <v>110.912302859493</v>
      </c>
      <c r="Q81" s="170">
        <f t="shared" si="7"/>
        <v>1.3938297819644063E-2</v>
      </c>
      <c r="R81" s="170">
        <f t="shared" si="9"/>
        <v>4.5550003838237929E-2</v>
      </c>
      <c r="S81" s="170">
        <f t="shared" si="5"/>
        <v>9.930769984873633E-2</v>
      </c>
    </row>
    <row r="82" spans="11:19" ht="15" x14ac:dyDescent="0.25">
      <c r="K82" s="41">
        <v>37391</v>
      </c>
      <c r="L82" s="172">
        <v>97.112872913528804</v>
      </c>
      <c r="M82" s="173">
        <f t="shared" si="6"/>
        <v>-3.6767523014274994E-3</v>
      </c>
      <c r="N82" s="173">
        <f t="shared" si="8"/>
        <v>9.0112047403723139E-4</v>
      </c>
      <c r="O82" s="173">
        <f t="shared" si="4"/>
        <v>-2.2350953433964316E-2</v>
      </c>
      <c r="P82" s="167">
        <v>110.924871871913</v>
      </c>
      <c r="Q82" s="170">
        <f t="shared" si="7"/>
        <v>1.1332387928075782E-4</v>
      </c>
      <c r="R82" s="170">
        <f t="shared" si="9"/>
        <v>2.5273917516999589E-2</v>
      </c>
      <c r="S82" s="170">
        <f t="shared" si="5"/>
        <v>9.5132357973694237E-2</v>
      </c>
    </row>
    <row r="83" spans="11:19" ht="15" x14ac:dyDescent="0.25">
      <c r="K83" s="41">
        <v>37422</v>
      </c>
      <c r="L83" s="172">
        <v>97.221252149768802</v>
      </c>
      <c r="M83" s="173">
        <f t="shared" si="6"/>
        <v>1.1160130782712496E-3</v>
      </c>
      <c r="N83" s="173">
        <f t="shared" si="8"/>
        <v>-7.9616925894367974E-3</v>
      </c>
      <c r="O83" s="173">
        <f t="shared" ref="O83:O146" si="10">L83/L71-1</f>
        <v>-2.3086494656273104E-2</v>
      </c>
      <c r="P83" s="167">
        <v>111.797535793582</v>
      </c>
      <c r="Q83" s="170">
        <f t="shared" si="7"/>
        <v>7.8671618631813711E-3</v>
      </c>
      <c r="R83" s="170">
        <f t="shared" si="9"/>
        <v>2.2030921912943757E-2</v>
      </c>
      <c r="S83" s="170">
        <f t="shared" ref="S83:S146" si="11">P83/P71-1</f>
        <v>9.0175054367046092E-2</v>
      </c>
    </row>
    <row r="84" spans="11:19" ht="15" x14ac:dyDescent="0.25">
      <c r="K84" s="41">
        <v>37452</v>
      </c>
      <c r="L84" s="172">
        <v>97.866322829485696</v>
      </c>
      <c r="M84" s="173">
        <f t="shared" si="6"/>
        <v>6.6350789097342489E-3</v>
      </c>
      <c r="N84" s="173">
        <f t="shared" si="8"/>
        <v>4.0532184503676572E-3</v>
      </c>
      <c r="O84" s="173">
        <f t="shared" si="10"/>
        <v>-2.5300518549276729E-2</v>
      </c>
      <c r="P84" s="167">
        <v>110.52372467400799</v>
      </c>
      <c r="Q84" s="170">
        <f t="shared" si="7"/>
        <v>-1.1393910523447626E-2</v>
      </c>
      <c r="R84" s="170">
        <f t="shared" si="9"/>
        <v>-3.5034723422636693E-3</v>
      </c>
      <c r="S84" s="170">
        <f t="shared" si="11"/>
        <v>6.5872558905404333E-2</v>
      </c>
    </row>
    <row r="85" spans="11:19" ht="15" x14ac:dyDescent="0.25">
      <c r="K85" s="41">
        <v>37483</v>
      </c>
      <c r="L85" s="172">
        <v>98.3007350890162</v>
      </c>
      <c r="M85" s="173">
        <f t="shared" si="6"/>
        <v>4.4388329608275878E-3</v>
      </c>
      <c r="N85" s="173">
        <f t="shared" si="8"/>
        <v>1.2231768455095438E-2</v>
      </c>
      <c r="O85" s="173">
        <f t="shared" si="10"/>
        <v>-2.2837289465355348E-2</v>
      </c>
      <c r="P85" s="167">
        <v>110.101309393463</v>
      </c>
      <c r="Q85" s="170">
        <f t="shared" si="7"/>
        <v>-3.8219421376806118E-3</v>
      </c>
      <c r="R85" s="170">
        <f t="shared" si="9"/>
        <v>-7.4245069167263589E-3</v>
      </c>
      <c r="S85" s="170">
        <f t="shared" si="11"/>
        <v>5.7817505013566084E-2</v>
      </c>
    </row>
    <row r="86" spans="11:19" ht="15" x14ac:dyDescent="0.25">
      <c r="K86" s="41">
        <v>37514</v>
      </c>
      <c r="L86" s="172">
        <v>98.689204907876999</v>
      </c>
      <c r="M86" s="173">
        <f t="shared" si="6"/>
        <v>3.9518505991742447E-3</v>
      </c>
      <c r="N86" s="173">
        <f t="shared" si="8"/>
        <v>1.5099093311890632E-2</v>
      </c>
      <c r="O86" s="173">
        <f t="shared" si="10"/>
        <v>-1.7417050512858467E-2</v>
      </c>
      <c r="P86" s="167">
        <v>109.185770187253</v>
      </c>
      <c r="Q86" s="170">
        <f t="shared" si="7"/>
        <v>-8.3154252320305488E-3</v>
      </c>
      <c r="R86" s="170">
        <f t="shared" si="9"/>
        <v>-2.3361566851985427E-2</v>
      </c>
      <c r="S86" s="170">
        <f t="shared" si="11"/>
        <v>4.7326235942717787E-2</v>
      </c>
    </row>
    <row r="87" spans="11:19" ht="15" x14ac:dyDescent="0.25">
      <c r="K87" s="41">
        <v>37544</v>
      </c>
      <c r="L87" s="172">
        <v>99.212253313500597</v>
      </c>
      <c r="M87" s="173">
        <f t="shared" si="6"/>
        <v>5.2999556143131787E-3</v>
      </c>
      <c r="N87" s="173">
        <f t="shared" si="8"/>
        <v>1.3752743999178696E-2</v>
      </c>
      <c r="O87" s="173">
        <f t="shared" si="10"/>
        <v>6.7416700204263602E-3</v>
      </c>
      <c r="P87" s="167">
        <v>110.304982289565</v>
      </c>
      <c r="Q87" s="170">
        <f t="shared" si="7"/>
        <v>1.0250530819103654E-2</v>
      </c>
      <c r="R87" s="170">
        <f t="shared" si="9"/>
        <v>-1.9791441619270156E-3</v>
      </c>
      <c r="S87" s="170">
        <f t="shared" si="11"/>
        <v>5.6903717756110694E-2</v>
      </c>
    </row>
    <row r="88" spans="11:19" ht="15" x14ac:dyDescent="0.25">
      <c r="K88" s="41">
        <v>37575</v>
      </c>
      <c r="L88" s="172">
        <v>100.76386585440601</v>
      </c>
      <c r="M88" s="173">
        <f t="shared" si="6"/>
        <v>1.563932366300036E-2</v>
      </c>
      <c r="N88" s="173">
        <f t="shared" si="8"/>
        <v>2.5057094060988661E-2</v>
      </c>
      <c r="O88" s="173">
        <f t="shared" si="10"/>
        <v>4.0140583293059029E-2</v>
      </c>
      <c r="P88" s="167">
        <v>112.192716616364</v>
      </c>
      <c r="Q88" s="170">
        <f t="shared" si="7"/>
        <v>1.7113772085502355E-2</v>
      </c>
      <c r="R88" s="170">
        <f t="shared" si="9"/>
        <v>1.8995298370404035E-2</v>
      </c>
      <c r="S88" s="170">
        <f t="shared" si="11"/>
        <v>7.4873777613567727E-2</v>
      </c>
    </row>
    <row r="89" spans="11:19" ht="15" x14ac:dyDescent="0.25">
      <c r="K89" s="41">
        <v>37605</v>
      </c>
      <c r="L89" s="172">
        <v>102.850278883299</v>
      </c>
      <c r="M89" s="173">
        <f t="shared" si="6"/>
        <v>2.0705964496317009E-2</v>
      </c>
      <c r="N89" s="173">
        <f t="shared" si="8"/>
        <v>4.2163415738390331E-2</v>
      </c>
      <c r="O89" s="173">
        <f t="shared" si="10"/>
        <v>7.9167820125537025E-2</v>
      </c>
      <c r="P89" s="167">
        <v>114.856604999249</v>
      </c>
      <c r="Q89" s="170">
        <f t="shared" si="7"/>
        <v>2.3743862019082851E-2</v>
      </c>
      <c r="R89" s="170">
        <f t="shared" si="9"/>
        <v>5.1937489677185589E-2</v>
      </c>
      <c r="S89" s="170">
        <f t="shared" si="11"/>
        <v>9.6644684920268675E-2</v>
      </c>
    </row>
    <row r="90" spans="11:19" ht="15" x14ac:dyDescent="0.25">
      <c r="K90" s="41">
        <v>37636</v>
      </c>
      <c r="L90" s="172">
        <v>105.65297047539801</v>
      </c>
      <c r="M90" s="173">
        <f t="shared" si="6"/>
        <v>2.7250208969089362E-2</v>
      </c>
      <c r="N90" s="173">
        <f t="shared" si="8"/>
        <v>6.4918565467366296E-2</v>
      </c>
      <c r="O90" s="173">
        <f t="shared" si="10"/>
        <v>0.10171836239604226</v>
      </c>
      <c r="P90" s="167">
        <v>116.683439882543</v>
      </c>
      <c r="Q90" s="170">
        <f t="shared" si="7"/>
        <v>1.5905353316911564E-2</v>
      </c>
      <c r="R90" s="170">
        <f t="shared" si="9"/>
        <v>5.7825652663936022E-2</v>
      </c>
      <c r="S90" s="170">
        <f t="shared" si="11"/>
        <v>9.9953457567307114E-2</v>
      </c>
    </row>
    <row r="91" spans="11:19" ht="15" x14ac:dyDescent="0.25">
      <c r="K91" s="41">
        <v>37667</v>
      </c>
      <c r="L91" s="172">
        <v>106.641687733033</v>
      </c>
      <c r="M91" s="173">
        <f t="shared" si="6"/>
        <v>9.3581586318505217E-3</v>
      </c>
      <c r="N91" s="173">
        <f t="shared" si="8"/>
        <v>5.8332635700181212E-2</v>
      </c>
      <c r="O91" s="173">
        <f t="shared" si="10"/>
        <v>9.9110566281738199E-2</v>
      </c>
      <c r="P91" s="167">
        <v>117.81080476709801</v>
      </c>
      <c r="Q91" s="170">
        <f t="shared" si="7"/>
        <v>9.6617385096793296E-3</v>
      </c>
      <c r="R91" s="170">
        <f t="shared" si="9"/>
        <v>5.0075337510051776E-2</v>
      </c>
      <c r="S91" s="170">
        <f t="shared" si="11"/>
        <v>8.8920305167172309E-2</v>
      </c>
    </row>
    <row r="92" spans="11:19" ht="15" x14ac:dyDescent="0.25">
      <c r="K92" s="41">
        <v>37695</v>
      </c>
      <c r="L92" s="172">
        <v>106.736915309227</v>
      </c>
      <c r="M92" s="173">
        <f t="shared" si="6"/>
        <v>8.9296763975088567E-4</v>
      </c>
      <c r="N92" s="173">
        <f t="shared" si="8"/>
        <v>3.7789264823851809E-2</v>
      </c>
      <c r="O92" s="173">
        <f t="shared" si="10"/>
        <v>8.9135414944786717E-2</v>
      </c>
      <c r="P92" s="167">
        <v>118.171252355297</v>
      </c>
      <c r="Q92" s="170">
        <f t="shared" si="7"/>
        <v>3.0595460994564672E-3</v>
      </c>
      <c r="R92" s="170">
        <f t="shared" si="9"/>
        <v>2.885900515751505E-2</v>
      </c>
      <c r="S92" s="170">
        <f t="shared" si="11"/>
        <v>8.0298175903307234E-2</v>
      </c>
    </row>
    <row r="93" spans="11:19" ht="15" x14ac:dyDescent="0.25">
      <c r="K93" s="41">
        <v>37726</v>
      </c>
      <c r="L93" s="172">
        <v>105.141586938119</v>
      </c>
      <c r="M93" s="173">
        <f t="shared" si="6"/>
        <v>-1.4946360090004274E-2</v>
      </c>
      <c r="N93" s="173">
        <f t="shared" si="8"/>
        <v>-4.8402192099092911E-3</v>
      </c>
      <c r="O93" s="173">
        <f t="shared" si="10"/>
        <v>7.8693320705736314E-2</v>
      </c>
      <c r="P93" s="167">
        <v>118.965160512363</v>
      </c>
      <c r="Q93" s="170">
        <f t="shared" si="7"/>
        <v>6.7182850417715212E-3</v>
      </c>
      <c r="R93" s="170">
        <f t="shared" si="9"/>
        <v>1.9554793997476061E-2</v>
      </c>
      <c r="S93" s="170">
        <f t="shared" si="11"/>
        <v>7.2605630261519449E-2</v>
      </c>
    </row>
    <row r="94" spans="11:19" ht="15" x14ac:dyDescent="0.25">
      <c r="K94" s="41">
        <v>37756</v>
      </c>
      <c r="L94" s="172">
        <v>105.52984781150001</v>
      </c>
      <c r="M94" s="173">
        <f t="shared" si="6"/>
        <v>3.6927431351165829E-3</v>
      </c>
      <c r="N94" s="173">
        <f t="shared" si="8"/>
        <v>-1.0425940785149357E-2</v>
      </c>
      <c r="O94" s="173">
        <f t="shared" si="10"/>
        <v>8.6672082139572115E-2</v>
      </c>
      <c r="P94" s="167">
        <v>119.778231868955</v>
      </c>
      <c r="Q94" s="170">
        <f t="shared" si="7"/>
        <v>6.8345333464876479E-3</v>
      </c>
      <c r="R94" s="170">
        <f t="shared" si="9"/>
        <v>1.6699886786669893E-2</v>
      </c>
      <c r="S94" s="170">
        <f t="shared" si="11"/>
        <v>7.9814020495467819E-2</v>
      </c>
    </row>
    <row r="95" spans="11:19" ht="15" x14ac:dyDescent="0.25">
      <c r="K95" s="41">
        <v>37787</v>
      </c>
      <c r="L95" s="172">
        <v>105.45407535856801</v>
      </c>
      <c r="M95" s="173">
        <f t="shared" si="6"/>
        <v>-7.1801916238278807E-4</v>
      </c>
      <c r="N95" s="173">
        <f t="shared" si="8"/>
        <v>-1.2018709243587278E-2</v>
      </c>
      <c r="O95" s="173">
        <f t="shared" si="10"/>
        <v>8.4681312231163153E-2</v>
      </c>
      <c r="P95" s="167">
        <v>121.224501142661</v>
      </c>
      <c r="Q95" s="170">
        <f t="shared" si="7"/>
        <v>1.2074558549906689E-2</v>
      </c>
      <c r="R95" s="170">
        <f t="shared" si="9"/>
        <v>2.5837492000034157E-2</v>
      </c>
      <c r="S95" s="170">
        <f t="shared" si="11"/>
        <v>8.4321763285413853E-2</v>
      </c>
    </row>
    <row r="96" spans="11:19" ht="15" x14ac:dyDescent="0.25">
      <c r="K96" s="41">
        <v>37817</v>
      </c>
      <c r="L96" s="172">
        <v>105.89886939817301</v>
      </c>
      <c r="M96" s="173">
        <f t="shared" si="6"/>
        <v>4.2178933160486043E-3</v>
      </c>
      <c r="N96" s="173">
        <f t="shared" si="8"/>
        <v>7.2025017132344438E-3</v>
      </c>
      <c r="O96" s="173">
        <f t="shared" si="10"/>
        <v>8.2076717878555305E-2</v>
      </c>
      <c r="P96" s="167">
        <v>122.01494170778101</v>
      </c>
      <c r="Q96" s="170">
        <f t="shared" si="7"/>
        <v>6.5204686979061233E-3</v>
      </c>
      <c r="R96" s="170">
        <f t="shared" si="9"/>
        <v>2.5635918804153279E-2</v>
      </c>
      <c r="S96" s="170">
        <f t="shared" si="11"/>
        <v>0.1039705915419209</v>
      </c>
    </row>
    <row r="97" spans="11:19" ht="15" x14ac:dyDescent="0.25">
      <c r="K97" s="41">
        <v>37848</v>
      </c>
      <c r="L97" s="172">
        <v>103.726772008791</v>
      </c>
      <c r="M97" s="173">
        <f t="shared" si="6"/>
        <v>-2.0511053628108677E-2</v>
      </c>
      <c r="N97" s="173">
        <f t="shared" si="8"/>
        <v>-1.7085931990821202E-2</v>
      </c>
      <c r="O97" s="173">
        <f t="shared" si="10"/>
        <v>5.5198335138198606E-2</v>
      </c>
      <c r="P97" s="167">
        <v>122.459836697387</v>
      </c>
      <c r="Q97" s="170">
        <f t="shared" si="7"/>
        <v>3.6462336774416571E-3</v>
      </c>
      <c r="R97" s="170">
        <f t="shared" si="9"/>
        <v>2.2388081595375642E-2</v>
      </c>
      <c r="S97" s="170">
        <f t="shared" si="11"/>
        <v>0.11224686946963569</v>
      </c>
    </row>
    <row r="98" spans="11:19" ht="15" x14ac:dyDescent="0.25">
      <c r="K98" s="41">
        <v>37879</v>
      </c>
      <c r="L98" s="172">
        <v>102.606107151816</v>
      </c>
      <c r="M98" s="173">
        <f t="shared" si="6"/>
        <v>-1.0804007830109819E-2</v>
      </c>
      <c r="N98" s="173">
        <f t="shared" si="8"/>
        <v>-2.7006715454744201E-2</v>
      </c>
      <c r="O98" s="173">
        <f t="shared" si="10"/>
        <v>3.9689267408682616E-2</v>
      </c>
      <c r="P98" s="167">
        <v>121.63277176342</v>
      </c>
      <c r="Q98" s="170">
        <f t="shared" si="7"/>
        <v>-6.7537647956430469E-3</v>
      </c>
      <c r="R98" s="170">
        <f t="shared" si="9"/>
        <v>3.3678886438850419E-3</v>
      </c>
      <c r="S98" s="170">
        <f t="shared" si="11"/>
        <v>0.11399838600598278</v>
      </c>
    </row>
    <row r="99" spans="11:19" ht="15" x14ac:dyDescent="0.25">
      <c r="K99" s="41">
        <v>37909</v>
      </c>
      <c r="L99" s="172">
        <v>102.340382975165</v>
      </c>
      <c r="M99" s="173">
        <f t="shared" si="6"/>
        <v>-2.5897501038397719E-3</v>
      </c>
      <c r="N99" s="173">
        <f t="shared" si="8"/>
        <v>-3.3602685687118328E-2</v>
      </c>
      <c r="O99" s="173">
        <f t="shared" si="10"/>
        <v>3.152967055167899E-2</v>
      </c>
      <c r="P99" s="167">
        <v>121.004651193432</v>
      </c>
      <c r="Q99" s="170">
        <f t="shared" si="7"/>
        <v>-5.1640734719892167E-3</v>
      </c>
      <c r="R99" s="170">
        <f t="shared" si="9"/>
        <v>-8.2800557063625879E-3</v>
      </c>
      <c r="S99" s="170">
        <f t="shared" si="11"/>
        <v>9.7000776227668117E-2</v>
      </c>
    </row>
    <row r="100" spans="11:19" ht="15" x14ac:dyDescent="0.25">
      <c r="K100" s="41">
        <v>37940</v>
      </c>
      <c r="L100" s="172">
        <v>103.10524767574</v>
      </c>
      <c r="M100" s="173">
        <f t="shared" si="6"/>
        <v>7.4737330302996341E-3</v>
      </c>
      <c r="N100" s="173">
        <f t="shared" si="8"/>
        <v>-5.9919374816592708E-3</v>
      </c>
      <c r="O100" s="173">
        <f t="shared" si="10"/>
        <v>2.3236323869481712E-2</v>
      </c>
      <c r="P100" s="167">
        <v>121.294626690618</v>
      </c>
      <c r="Q100" s="170">
        <f t="shared" si="7"/>
        <v>2.3963995956028938E-3</v>
      </c>
      <c r="R100" s="170">
        <f t="shared" si="9"/>
        <v>-9.5150380581380256E-3</v>
      </c>
      <c r="S100" s="170">
        <f t="shared" si="11"/>
        <v>8.1127459506818322E-2</v>
      </c>
    </row>
    <row r="101" spans="11:19" ht="15" x14ac:dyDescent="0.25">
      <c r="K101" s="41">
        <v>37970</v>
      </c>
      <c r="L101" s="172">
        <v>104.11299441865</v>
      </c>
      <c r="M101" s="173">
        <f t="shared" si="6"/>
        <v>9.773961710264345E-3</v>
      </c>
      <c r="N101" s="173">
        <f t="shared" si="8"/>
        <v>1.468613622193482E-2</v>
      </c>
      <c r="O101" s="173">
        <f t="shared" si="10"/>
        <v>1.2277220334849792E-2</v>
      </c>
      <c r="P101" s="167">
        <v>122.940499958305</v>
      </c>
      <c r="Q101" s="170">
        <f t="shared" si="7"/>
        <v>1.3569218295919061E-2</v>
      </c>
      <c r="R101" s="170">
        <f t="shared" si="9"/>
        <v>1.0751446143384635E-2</v>
      </c>
      <c r="S101" s="170">
        <f t="shared" si="11"/>
        <v>7.038249963168286E-2</v>
      </c>
    </row>
    <row r="102" spans="11:19" ht="15" x14ac:dyDescent="0.25">
      <c r="K102" s="41">
        <v>38001</v>
      </c>
      <c r="L102" s="172">
        <v>104.64399059259399</v>
      </c>
      <c r="M102" s="173">
        <f t="shared" si="6"/>
        <v>5.1001911616219697E-3</v>
      </c>
      <c r="N102" s="173">
        <f t="shared" si="8"/>
        <v>2.2509272981595219E-2</v>
      </c>
      <c r="O102" s="173">
        <f t="shared" si="10"/>
        <v>-9.5499433500448871E-3</v>
      </c>
      <c r="P102" s="167">
        <v>124.01116764294601</v>
      </c>
      <c r="Q102" s="170">
        <f t="shared" si="7"/>
        <v>8.7088281323415284E-3</v>
      </c>
      <c r="R102" s="170">
        <f t="shared" si="9"/>
        <v>2.484628830265323E-2</v>
      </c>
      <c r="S102" s="170">
        <f t="shared" si="11"/>
        <v>6.2800066297148183E-2</v>
      </c>
    </row>
    <row r="103" spans="11:19" ht="15" x14ac:dyDescent="0.25">
      <c r="K103" s="41">
        <v>38032</v>
      </c>
      <c r="L103" s="172">
        <v>108.23907372209899</v>
      </c>
      <c r="M103" s="173">
        <f t="shared" si="6"/>
        <v>3.4355371093420795E-2</v>
      </c>
      <c r="N103" s="173">
        <f t="shared" si="8"/>
        <v>4.9792092663455634E-2</v>
      </c>
      <c r="O103" s="173">
        <f t="shared" si="10"/>
        <v>1.4979001392634528E-2</v>
      </c>
      <c r="P103" s="167">
        <v>124.127718049187</v>
      </c>
      <c r="Q103" s="170">
        <f t="shared" si="7"/>
        <v>9.3983798762842241E-4</v>
      </c>
      <c r="R103" s="170">
        <f t="shared" si="9"/>
        <v>2.3357105222766794E-2</v>
      </c>
      <c r="S103" s="170">
        <f t="shared" si="11"/>
        <v>5.3619133614926096E-2</v>
      </c>
    </row>
    <row r="104" spans="11:19" ht="15" x14ac:dyDescent="0.25">
      <c r="K104" s="41">
        <v>38061</v>
      </c>
      <c r="L104" s="172">
        <v>110.502586726486</v>
      </c>
      <c r="M104" s="173">
        <f t="shared" si="6"/>
        <v>2.0912161630267878E-2</v>
      </c>
      <c r="N104" s="173">
        <f t="shared" si="8"/>
        <v>6.1371708147618165E-2</v>
      </c>
      <c r="O104" s="173">
        <f t="shared" si="10"/>
        <v>3.5279934841188743E-2</v>
      </c>
      <c r="P104" s="167">
        <v>124.183622980832</v>
      </c>
      <c r="Q104" s="170">
        <f t="shared" si="7"/>
        <v>4.5038233622274326E-4</v>
      </c>
      <c r="R104" s="170">
        <f t="shared" si="9"/>
        <v>1.0111582618816506E-2</v>
      </c>
      <c r="S104" s="170">
        <f t="shared" si="11"/>
        <v>5.0878453986914041E-2</v>
      </c>
    </row>
    <row r="105" spans="11:19" ht="15" x14ac:dyDescent="0.25">
      <c r="K105" s="41">
        <v>38092</v>
      </c>
      <c r="L105" s="172">
        <v>113.323714635201</v>
      </c>
      <c r="M105" s="173">
        <f t="shared" si="6"/>
        <v>2.5529971671141016E-2</v>
      </c>
      <c r="N105" s="173">
        <f t="shared" si="8"/>
        <v>8.2945269895138063E-2</v>
      </c>
      <c r="O105" s="173">
        <f t="shared" si="10"/>
        <v>7.7820089418068061E-2</v>
      </c>
      <c r="P105" s="167">
        <v>125.40427173620699</v>
      </c>
      <c r="Q105" s="170">
        <f t="shared" si="7"/>
        <v>9.8293859212290613E-3</v>
      </c>
      <c r="R105" s="170">
        <f t="shared" si="9"/>
        <v>1.1233698704232964E-2</v>
      </c>
      <c r="S105" s="170">
        <f t="shared" si="11"/>
        <v>5.4126024763147651E-2</v>
      </c>
    </row>
    <row r="106" spans="11:19" ht="15" x14ac:dyDescent="0.25">
      <c r="K106" s="41">
        <v>38122</v>
      </c>
      <c r="L106" s="172">
        <v>113.53231851875699</v>
      </c>
      <c r="M106" s="173">
        <f t="shared" si="6"/>
        <v>1.8407787304492995E-3</v>
      </c>
      <c r="N106" s="173">
        <f t="shared" si="8"/>
        <v>4.8903271384678204E-2</v>
      </c>
      <c r="O106" s="173">
        <f t="shared" si="10"/>
        <v>7.5831348885778693E-2</v>
      </c>
      <c r="P106" s="167">
        <v>127.41713284243799</v>
      </c>
      <c r="Q106" s="170">
        <f t="shared" si="7"/>
        <v>1.6050977198489136E-2</v>
      </c>
      <c r="R106" s="170">
        <f t="shared" si="9"/>
        <v>2.6500243821025782E-2</v>
      </c>
      <c r="S106" s="170">
        <f t="shared" si="11"/>
        <v>6.3775369316191322E-2</v>
      </c>
    </row>
    <row r="107" spans="11:19" ht="15" x14ac:dyDescent="0.25">
      <c r="K107" s="41">
        <v>38153</v>
      </c>
      <c r="L107" s="172">
        <v>116.082035824271</v>
      </c>
      <c r="M107" s="173">
        <f t="shared" si="6"/>
        <v>2.245807483525275E-2</v>
      </c>
      <c r="N107" s="173">
        <f t="shared" si="8"/>
        <v>5.04915700443751E-2</v>
      </c>
      <c r="O107" s="173">
        <f t="shared" si="10"/>
        <v>0.10078283299688029</v>
      </c>
      <c r="P107" s="167">
        <v>129.21999220269601</v>
      </c>
      <c r="Q107" s="170">
        <f t="shared" si="7"/>
        <v>1.4149269568695999E-2</v>
      </c>
      <c r="R107" s="170">
        <f t="shared" si="9"/>
        <v>4.0555824519964201E-2</v>
      </c>
      <c r="S107" s="170">
        <f t="shared" si="11"/>
        <v>6.5956064860400287E-2</v>
      </c>
    </row>
    <row r="108" spans="11:19" ht="15" x14ac:dyDescent="0.25">
      <c r="K108" s="41">
        <v>38183</v>
      </c>
      <c r="L108" s="172">
        <v>118.860015877832</v>
      </c>
      <c r="M108" s="173">
        <f t="shared" si="6"/>
        <v>2.3931179650970247E-2</v>
      </c>
      <c r="N108" s="173">
        <f t="shared" si="8"/>
        <v>4.8853863116408158E-2</v>
      </c>
      <c r="O108" s="173">
        <f t="shared" si="10"/>
        <v>0.12239173612822918</v>
      </c>
      <c r="P108" s="167">
        <v>131.569999021944</v>
      </c>
      <c r="Q108" s="170">
        <f t="shared" si="7"/>
        <v>1.8186093182560592E-2</v>
      </c>
      <c r="R108" s="170">
        <f t="shared" si="9"/>
        <v>4.9166804291219668E-2</v>
      </c>
      <c r="S108" s="170">
        <f t="shared" si="11"/>
        <v>7.8310550990114081E-2</v>
      </c>
    </row>
    <row r="109" spans="11:19" ht="15" x14ac:dyDescent="0.25">
      <c r="K109" s="41">
        <v>38214</v>
      </c>
      <c r="L109" s="172">
        <v>121.836904876592</v>
      </c>
      <c r="M109" s="173">
        <f t="shared" si="6"/>
        <v>2.5045335698253179E-2</v>
      </c>
      <c r="N109" s="173">
        <f t="shared" si="8"/>
        <v>7.3147333430550798E-2</v>
      </c>
      <c r="O109" s="173">
        <f t="shared" si="10"/>
        <v>0.1745945864994829</v>
      </c>
      <c r="P109" s="167">
        <v>134.06064972894899</v>
      </c>
      <c r="Q109" s="170">
        <f t="shared" si="7"/>
        <v>1.8930232769778899E-2</v>
      </c>
      <c r="R109" s="170">
        <f t="shared" si="9"/>
        <v>5.2139902525716542E-2</v>
      </c>
      <c r="S109" s="170">
        <f t="shared" si="11"/>
        <v>9.473157358709372E-2</v>
      </c>
    </row>
    <row r="110" spans="11:19" ht="15" x14ac:dyDescent="0.25">
      <c r="K110" s="41">
        <v>38245</v>
      </c>
      <c r="L110" s="172">
        <v>123.738338929641</v>
      </c>
      <c r="M110" s="173">
        <f t="shared" si="6"/>
        <v>1.5606388351501188E-2</v>
      </c>
      <c r="N110" s="173">
        <f t="shared" si="8"/>
        <v>6.5955968561409284E-2</v>
      </c>
      <c r="O110" s="173">
        <f t="shared" si="10"/>
        <v>0.20595491208488936</v>
      </c>
      <c r="P110" s="167">
        <v>136.57169065233401</v>
      </c>
      <c r="Q110" s="170">
        <f t="shared" si="7"/>
        <v>1.8730633697971566E-2</v>
      </c>
      <c r="R110" s="170">
        <f t="shared" si="9"/>
        <v>5.6892887271700499E-2</v>
      </c>
      <c r="S110" s="170">
        <f t="shared" si="11"/>
        <v>0.12281985087021408</v>
      </c>
    </row>
    <row r="111" spans="11:19" ht="15" x14ac:dyDescent="0.25">
      <c r="K111" s="41">
        <v>38275</v>
      </c>
      <c r="L111" s="172">
        <v>124.926731180175</v>
      </c>
      <c r="M111" s="173">
        <f t="shared" si="6"/>
        <v>9.6040747016146177E-3</v>
      </c>
      <c r="N111" s="173">
        <f t="shared" si="8"/>
        <v>5.1040842099319139E-2</v>
      </c>
      <c r="O111" s="173">
        <f t="shared" si="10"/>
        <v>0.22069829668793628</v>
      </c>
      <c r="P111" s="167">
        <v>137.08211703491801</v>
      </c>
      <c r="Q111" s="170">
        <f t="shared" si="7"/>
        <v>3.7374244995134198E-3</v>
      </c>
      <c r="R111" s="170">
        <f t="shared" si="9"/>
        <v>4.1894946066349581E-2</v>
      </c>
      <c r="S111" s="170">
        <f t="shared" si="11"/>
        <v>0.13286651118712278</v>
      </c>
    </row>
    <row r="112" spans="11:19" ht="15" x14ac:dyDescent="0.25">
      <c r="K112" s="41">
        <v>38306</v>
      </c>
      <c r="L112" s="172">
        <v>124.396783489629</v>
      </c>
      <c r="M112" s="173">
        <f t="shared" si="6"/>
        <v>-4.2420680149045653E-3</v>
      </c>
      <c r="N112" s="173">
        <f t="shared" si="8"/>
        <v>2.1010699636779817E-2</v>
      </c>
      <c r="O112" s="173">
        <f t="shared" si="10"/>
        <v>0.20650293068350534</v>
      </c>
      <c r="P112" s="167">
        <v>137.91966461672999</v>
      </c>
      <c r="Q112" s="170">
        <f t="shared" si="7"/>
        <v>6.1098238043597597E-3</v>
      </c>
      <c r="R112" s="170">
        <f t="shared" si="9"/>
        <v>2.8785589922049271E-2</v>
      </c>
      <c r="S112" s="170">
        <f t="shared" si="11"/>
        <v>0.13706326800870494</v>
      </c>
    </row>
    <row r="113" spans="11:19" ht="15" x14ac:dyDescent="0.25">
      <c r="K113" s="41">
        <v>38336</v>
      </c>
      <c r="L113" s="172">
        <v>123.58653764849799</v>
      </c>
      <c r="M113" s="173">
        <f t="shared" si="6"/>
        <v>-6.5133986458625337E-3</v>
      </c>
      <c r="N113" s="173">
        <f t="shared" si="8"/>
        <v>-1.2267926210753899E-3</v>
      </c>
      <c r="O113" s="173">
        <f t="shared" si="10"/>
        <v>0.18704238926740202</v>
      </c>
      <c r="P113" s="167">
        <v>138.17060996352501</v>
      </c>
      <c r="Q113" s="170">
        <f t="shared" si="7"/>
        <v>1.8195037487394039E-3</v>
      </c>
      <c r="R113" s="170">
        <f t="shared" si="9"/>
        <v>1.1707545711368006E-2</v>
      </c>
      <c r="S113" s="170">
        <f t="shared" si="11"/>
        <v>0.12388195924357936</v>
      </c>
    </row>
    <row r="114" spans="11:19" ht="15" x14ac:dyDescent="0.25">
      <c r="K114" s="41">
        <v>38367</v>
      </c>
      <c r="L114" s="172">
        <v>122.631554356789</v>
      </c>
      <c r="M114" s="173">
        <f t="shared" si="6"/>
        <v>-7.7272436778279552E-3</v>
      </c>
      <c r="N114" s="173">
        <f t="shared" si="8"/>
        <v>-1.8372183452681545E-2</v>
      </c>
      <c r="O114" s="173">
        <f t="shared" si="10"/>
        <v>0.17189294542698796</v>
      </c>
      <c r="P114" s="167">
        <v>140.314483980994</v>
      </c>
      <c r="Q114" s="170">
        <f t="shared" si="7"/>
        <v>1.5516136304492889E-2</v>
      </c>
      <c r="R114" s="170">
        <f t="shared" si="9"/>
        <v>2.3579785722543489E-2</v>
      </c>
      <c r="S114" s="170">
        <f t="shared" si="11"/>
        <v>0.13146651747517324</v>
      </c>
    </row>
    <row r="115" spans="11:19" ht="15" x14ac:dyDescent="0.25">
      <c r="K115" s="41">
        <v>38398</v>
      </c>
      <c r="L115" s="172">
        <v>125.698923424933</v>
      </c>
      <c r="M115" s="173">
        <f t="shared" si="6"/>
        <v>2.5012885828876286E-2</v>
      </c>
      <c r="N115" s="173">
        <f t="shared" si="8"/>
        <v>1.0467633477135418E-2</v>
      </c>
      <c r="O115" s="173">
        <f t="shared" si="10"/>
        <v>0.16130819585228262</v>
      </c>
      <c r="P115" s="167">
        <v>141.601997544976</v>
      </c>
      <c r="Q115" s="170">
        <f t="shared" si="7"/>
        <v>9.1759134727416036E-3</v>
      </c>
      <c r="R115" s="170">
        <f t="shared" si="9"/>
        <v>2.6699114578613514E-2</v>
      </c>
      <c r="S115" s="170">
        <f t="shared" si="11"/>
        <v>0.14077661114228035</v>
      </c>
    </row>
    <row r="116" spans="11:19" ht="15" x14ac:dyDescent="0.25">
      <c r="K116" s="41">
        <v>38426</v>
      </c>
      <c r="L116" s="172">
        <v>127.699324809511</v>
      </c>
      <c r="M116" s="173">
        <f t="shared" si="6"/>
        <v>1.5914228460139679E-2</v>
      </c>
      <c r="N116" s="173">
        <f t="shared" si="8"/>
        <v>3.327860169293273E-2</v>
      </c>
      <c r="O116" s="173">
        <f t="shared" si="10"/>
        <v>0.1556229459640619</v>
      </c>
      <c r="P116" s="167">
        <v>144.04503131475499</v>
      </c>
      <c r="Q116" s="170">
        <f t="shared" si="7"/>
        <v>1.7252819961123933E-2</v>
      </c>
      <c r="R116" s="170">
        <f t="shared" si="9"/>
        <v>4.2515708317280687E-2</v>
      </c>
      <c r="S116" s="170">
        <f t="shared" si="11"/>
        <v>0.15993581003018931</v>
      </c>
    </row>
    <row r="117" spans="11:19" ht="15" x14ac:dyDescent="0.25">
      <c r="K117" s="41">
        <v>38457</v>
      </c>
      <c r="L117" s="172">
        <v>129.69874729289401</v>
      </c>
      <c r="M117" s="173">
        <f t="shared" si="6"/>
        <v>1.5657267462968694E-2</v>
      </c>
      <c r="N117" s="173">
        <f t="shared" si="8"/>
        <v>5.7629481850514974E-2</v>
      </c>
      <c r="O117" s="173">
        <f t="shared" si="10"/>
        <v>0.14449784593106285</v>
      </c>
      <c r="P117" s="167">
        <v>145.506351604304</v>
      </c>
      <c r="Q117" s="170">
        <f t="shared" si="7"/>
        <v>1.0144885083581023E-2</v>
      </c>
      <c r="R117" s="170">
        <f t="shared" si="9"/>
        <v>3.7001651404806157E-2</v>
      </c>
      <c r="S117" s="170">
        <f t="shared" si="11"/>
        <v>0.16029820667020456</v>
      </c>
    </row>
    <row r="118" spans="11:19" ht="15" x14ac:dyDescent="0.25">
      <c r="K118" s="41">
        <v>38487</v>
      </c>
      <c r="L118" s="172">
        <v>129.05484575469501</v>
      </c>
      <c r="M118" s="173">
        <f t="shared" si="6"/>
        <v>-4.964593349116142E-3</v>
      </c>
      <c r="N118" s="173">
        <f t="shared" si="8"/>
        <v>2.6698099222513649E-2</v>
      </c>
      <c r="O118" s="173">
        <f t="shared" si="10"/>
        <v>0.13672342323717701</v>
      </c>
      <c r="P118" s="167">
        <v>147.046632122939</v>
      </c>
      <c r="Q118" s="170">
        <f t="shared" si="7"/>
        <v>1.0585658300496181E-2</v>
      </c>
      <c r="R118" s="170">
        <f t="shared" si="9"/>
        <v>3.8450266750182482E-2</v>
      </c>
      <c r="S118" s="170">
        <f t="shared" si="11"/>
        <v>0.15405698466606155</v>
      </c>
    </row>
    <row r="119" spans="11:19" ht="15" x14ac:dyDescent="0.25">
      <c r="K119" s="41">
        <v>38518</v>
      </c>
      <c r="L119" s="172">
        <v>129.91771063687</v>
      </c>
      <c r="M119" s="173">
        <f t="shared" si="6"/>
        <v>6.6860324161335249E-3</v>
      </c>
      <c r="N119" s="173">
        <f t="shared" si="8"/>
        <v>1.7371946411370409E-2</v>
      </c>
      <c r="O119" s="173">
        <f t="shared" si="10"/>
        <v>0.11918876779128795</v>
      </c>
      <c r="P119" s="167">
        <v>149.05524258908699</v>
      </c>
      <c r="Q119" s="170">
        <f t="shared" si="7"/>
        <v>1.3659683578938875E-2</v>
      </c>
      <c r="R119" s="170">
        <f t="shared" si="9"/>
        <v>3.4782256830394376E-2</v>
      </c>
      <c r="S119" s="170">
        <f t="shared" si="11"/>
        <v>0.15349985747775907</v>
      </c>
    </row>
    <row r="120" spans="11:19" ht="15" x14ac:dyDescent="0.25">
      <c r="K120" s="41">
        <v>38548</v>
      </c>
      <c r="L120" s="172">
        <v>131.60506443724199</v>
      </c>
      <c r="M120" s="173">
        <f t="shared" si="6"/>
        <v>1.2987865873716586E-2</v>
      </c>
      <c r="N120" s="173">
        <f t="shared" si="8"/>
        <v>1.4698038216537368E-2</v>
      </c>
      <c r="O120" s="173">
        <f t="shared" si="10"/>
        <v>0.10722738395483433</v>
      </c>
      <c r="P120" s="167">
        <v>151.81049481366099</v>
      </c>
      <c r="Q120" s="170">
        <f t="shared" si="7"/>
        <v>1.8484772334842692E-2</v>
      </c>
      <c r="R120" s="170">
        <f t="shared" si="9"/>
        <v>4.3325553419831131E-2</v>
      </c>
      <c r="S120" s="170">
        <f t="shared" si="11"/>
        <v>0.15383823016021436</v>
      </c>
    </row>
    <row r="121" spans="11:19" ht="15" x14ac:dyDescent="0.25">
      <c r="K121" s="41">
        <v>38579</v>
      </c>
      <c r="L121" s="172">
        <v>133.478200020402</v>
      </c>
      <c r="M121" s="173">
        <f t="shared" si="6"/>
        <v>1.4233005326730774E-2</v>
      </c>
      <c r="N121" s="173">
        <f t="shared" si="8"/>
        <v>3.4274995563629007E-2</v>
      </c>
      <c r="O121" s="173">
        <f t="shared" si="10"/>
        <v>9.5548185138168096E-2</v>
      </c>
      <c r="P121" s="167">
        <v>155.65396605974701</v>
      </c>
      <c r="Q121" s="170">
        <f t="shared" si="7"/>
        <v>2.5317559571910175E-2</v>
      </c>
      <c r="R121" s="170">
        <f t="shared" si="9"/>
        <v>5.8534723390412768E-2</v>
      </c>
      <c r="S121" s="170">
        <f t="shared" si="11"/>
        <v>0.16107124927752126</v>
      </c>
    </row>
    <row r="122" spans="11:19" ht="15" x14ac:dyDescent="0.25">
      <c r="K122" s="41">
        <v>38610</v>
      </c>
      <c r="L122" s="172">
        <v>135.80017943215799</v>
      </c>
      <c r="M122" s="173">
        <f t="shared" si="6"/>
        <v>1.739594489138363E-2</v>
      </c>
      <c r="N122" s="173">
        <f t="shared" si="8"/>
        <v>4.5278420982416634E-2</v>
      </c>
      <c r="O122" s="173">
        <f t="shared" si="10"/>
        <v>9.7478603695944965E-2</v>
      </c>
      <c r="P122" s="167">
        <v>159.34354311893799</v>
      </c>
      <c r="Q122" s="170">
        <f t="shared" si="7"/>
        <v>2.3703713773504109E-2</v>
      </c>
      <c r="R122" s="170">
        <f t="shared" si="9"/>
        <v>6.9023406028150269E-2</v>
      </c>
      <c r="S122" s="170">
        <f t="shared" si="11"/>
        <v>0.16673918553570166</v>
      </c>
    </row>
    <row r="123" spans="11:19" ht="15" x14ac:dyDescent="0.25">
      <c r="K123" s="41">
        <v>38640</v>
      </c>
      <c r="L123" s="172">
        <v>137.90854700641199</v>
      </c>
      <c r="M123" s="173">
        <f t="shared" si="6"/>
        <v>1.5525513906314625E-2</v>
      </c>
      <c r="N123" s="173">
        <f t="shared" si="8"/>
        <v>4.7896960471273564E-2</v>
      </c>
      <c r="O123" s="173">
        <f t="shared" si="10"/>
        <v>0.10391543670116543</v>
      </c>
      <c r="P123" s="167">
        <v>164.20392013038301</v>
      </c>
      <c r="Q123" s="170">
        <f t="shared" si="7"/>
        <v>3.0502503686748783E-2</v>
      </c>
      <c r="R123" s="170">
        <f t="shared" si="9"/>
        <v>8.163747395681864E-2</v>
      </c>
      <c r="S123" s="170">
        <f t="shared" si="11"/>
        <v>0.19785077501069259</v>
      </c>
    </row>
    <row r="124" spans="11:19" ht="15" x14ac:dyDescent="0.25">
      <c r="K124" s="41">
        <v>38671</v>
      </c>
      <c r="L124" s="172">
        <v>139.92830954207</v>
      </c>
      <c r="M124" s="173">
        <f t="shared" si="6"/>
        <v>1.4645666128032531E-2</v>
      </c>
      <c r="N124" s="173">
        <f t="shared" si="8"/>
        <v>4.8323318119978476E-2</v>
      </c>
      <c r="O124" s="173">
        <f t="shared" si="10"/>
        <v>0.12485472386619922</v>
      </c>
      <c r="P124" s="167">
        <v>167.275770301932</v>
      </c>
      <c r="Q124" s="170">
        <f t="shared" si="7"/>
        <v>1.8707532494412149E-2</v>
      </c>
      <c r="R124" s="170">
        <f t="shared" si="9"/>
        <v>7.4664363115065191E-2</v>
      </c>
      <c r="S124" s="170">
        <f t="shared" si="11"/>
        <v>0.21284931171186328</v>
      </c>
    </row>
    <row r="125" spans="11:19" ht="15" x14ac:dyDescent="0.25">
      <c r="K125" s="41">
        <v>38701</v>
      </c>
      <c r="L125" s="172">
        <v>140.34048700528399</v>
      </c>
      <c r="M125" s="173">
        <f t="shared" si="6"/>
        <v>2.9456331214383624E-3</v>
      </c>
      <c r="N125" s="173">
        <f t="shared" si="8"/>
        <v>3.3433737658603135E-2</v>
      </c>
      <c r="O125" s="173">
        <f t="shared" si="10"/>
        <v>0.13556451758877808</v>
      </c>
      <c r="P125" s="167">
        <v>168.635728411879</v>
      </c>
      <c r="Q125" s="170">
        <f t="shared" si="7"/>
        <v>8.1300364511387446E-3</v>
      </c>
      <c r="R125" s="170">
        <f t="shared" si="9"/>
        <v>5.8315417813981307E-2</v>
      </c>
      <c r="S125" s="170">
        <f t="shared" si="11"/>
        <v>0.22048913626708555</v>
      </c>
    </row>
    <row r="126" spans="11:19" ht="15" x14ac:dyDescent="0.25">
      <c r="K126" s="41">
        <v>38732</v>
      </c>
      <c r="L126" s="172">
        <v>140.87219681838701</v>
      </c>
      <c r="M126" s="173">
        <f t="shared" si="6"/>
        <v>3.7887128971056949E-3</v>
      </c>
      <c r="N126" s="173">
        <f t="shared" si="8"/>
        <v>2.1489964736103095E-2</v>
      </c>
      <c r="O126" s="173">
        <f t="shared" si="10"/>
        <v>0.14874346620877033</v>
      </c>
      <c r="P126" s="167">
        <v>166.41224208873999</v>
      </c>
      <c r="Q126" s="170">
        <f t="shared" si="7"/>
        <v>-1.3185143765669483E-2</v>
      </c>
      <c r="R126" s="170">
        <f t="shared" si="9"/>
        <v>1.344865552907315E-2</v>
      </c>
      <c r="S126" s="170">
        <f t="shared" si="11"/>
        <v>0.18599475526190878</v>
      </c>
    </row>
    <row r="127" spans="11:19" ht="15" x14ac:dyDescent="0.25">
      <c r="K127" s="41">
        <v>38763</v>
      </c>
      <c r="L127" s="172">
        <v>142.00996735612199</v>
      </c>
      <c r="M127" s="173">
        <f t="shared" si="6"/>
        <v>8.0766152827289606E-3</v>
      </c>
      <c r="N127" s="173">
        <f t="shared" si="8"/>
        <v>1.4876602317747123E-2</v>
      </c>
      <c r="O127" s="173">
        <f t="shared" si="10"/>
        <v>0.12976279737932606</v>
      </c>
      <c r="P127" s="167">
        <v>165.310344315561</v>
      </c>
      <c r="Q127" s="170">
        <f t="shared" si="7"/>
        <v>-6.6214946649862938E-3</v>
      </c>
      <c r="R127" s="170">
        <f t="shared" si="9"/>
        <v>-1.1749615517079426E-2</v>
      </c>
      <c r="S127" s="170">
        <f t="shared" si="11"/>
        <v>0.16742946555577154</v>
      </c>
    </row>
    <row r="128" spans="11:19" ht="15" x14ac:dyDescent="0.25">
      <c r="K128" s="41">
        <v>38791</v>
      </c>
      <c r="L128" s="172">
        <v>144.78824145902399</v>
      </c>
      <c r="M128" s="173">
        <f t="shared" si="6"/>
        <v>1.9563937339235116E-2</v>
      </c>
      <c r="N128" s="173">
        <f t="shared" si="8"/>
        <v>3.1692596688598806E-2</v>
      </c>
      <c r="O128" s="173">
        <f t="shared" si="10"/>
        <v>0.13382151139016996</v>
      </c>
      <c r="P128" s="167">
        <v>164.66610452130999</v>
      </c>
      <c r="Q128" s="170">
        <f t="shared" si="7"/>
        <v>-3.897153544252574E-3</v>
      </c>
      <c r="R128" s="170">
        <f t="shared" si="9"/>
        <v>-2.353963734703679E-2</v>
      </c>
      <c r="S128" s="170">
        <f t="shared" si="11"/>
        <v>0.14315712953330251</v>
      </c>
    </row>
    <row r="129" spans="11:19" ht="15" x14ac:dyDescent="0.25">
      <c r="K129" s="41">
        <v>38822</v>
      </c>
      <c r="L129" s="172">
        <v>147.18225174397401</v>
      </c>
      <c r="M129" s="173">
        <f t="shared" si="6"/>
        <v>1.6534562895617055E-2</v>
      </c>
      <c r="N129" s="173">
        <f t="shared" si="8"/>
        <v>4.4792763001502367E-2</v>
      </c>
      <c r="O129" s="173">
        <f t="shared" si="10"/>
        <v>0.13480087368613991</v>
      </c>
      <c r="P129" s="167">
        <v>164.85417832092801</v>
      </c>
      <c r="Q129" s="170">
        <f t="shared" si="7"/>
        <v>1.1421524798000959E-3</v>
      </c>
      <c r="R129" s="170">
        <f t="shared" si="9"/>
        <v>-9.3626751749497084E-3</v>
      </c>
      <c r="S129" s="170">
        <f t="shared" si="11"/>
        <v>0.13296894948778104</v>
      </c>
    </row>
    <row r="130" spans="11:19" ht="15" x14ac:dyDescent="0.25">
      <c r="K130" s="41">
        <v>38852</v>
      </c>
      <c r="L130" s="172">
        <v>149.118919689449</v>
      </c>
      <c r="M130" s="173">
        <f t="shared" si="6"/>
        <v>1.3158298113578715E-2</v>
      </c>
      <c r="N130" s="173">
        <f t="shared" si="8"/>
        <v>5.0059530789833273E-2</v>
      </c>
      <c r="O130" s="173">
        <f t="shared" si="10"/>
        <v>0.1554693573683501</v>
      </c>
      <c r="P130" s="167">
        <v>164.16190216430201</v>
      </c>
      <c r="Q130" s="170">
        <f t="shared" si="7"/>
        <v>-4.1993242978550782E-3</v>
      </c>
      <c r="R130" s="170">
        <f t="shared" si="9"/>
        <v>-6.9471886711863773E-3</v>
      </c>
      <c r="S130" s="170">
        <f t="shared" si="11"/>
        <v>0.11639348548325623</v>
      </c>
    </row>
    <row r="131" spans="11:19" ht="15" x14ac:dyDescent="0.25">
      <c r="K131" s="41">
        <v>38883</v>
      </c>
      <c r="L131" s="172">
        <v>150.76196733391001</v>
      </c>
      <c r="M131" s="173">
        <f t="shared" si="6"/>
        <v>1.1018371430552065E-2</v>
      </c>
      <c r="N131" s="173">
        <f t="shared" si="8"/>
        <v>4.1258363349738092E-2</v>
      </c>
      <c r="O131" s="173">
        <f t="shared" si="10"/>
        <v>0.16044199512798762</v>
      </c>
      <c r="P131" s="167">
        <v>162.92241292792201</v>
      </c>
      <c r="Q131" s="170">
        <f t="shared" si="7"/>
        <v>-7.5504073724697029E-3</v>
      </c>
      <c r="R131" s="170">
        <f t="shared" si="9"/>
        <v>-1.0589256352768861E-2</v>
      </c>
      <c r="S131" s="170">
        <f t="shared" si="11"/>
        <v>9.3033764515507933E-2</v>
      </c>
    </row>
    <row r="132" spans="11:19" ht="15" x14ac:dyDescent="0.25">
      <c r="K132" s="41">
        <v>38913</v>
      </c>
      <c r="L132" s="172">
        <v>152.972136036949</v>
      </c>
      <c r="M132" s="173">
        <f t="shared" si="6"/>
        <v>1.4659988471388719E-2</v>
      </c>
      <c r="N132" s="173">
        <f t="shared" si="8"/>
        <v>3.9338196177665319E-2</v>
      </c>
      <c r="O132" s="173">
        <f t="shared" si="10"/>
        <v>0.16235751785901997</v>
      </c>
      <c r="P132" s="167">
        <v>162.24247467993101</v>
      </c>
      <c r="Q132" s="170">
        <f t="shared" si="7"/>
        <v>-4.173386802783341E-3</v>
      </c>
      <c r="R132" s="170">
        <f t="shared" si="9"/>
        <v>-1.5842508012825163E-2</v>
      </c>
      <c r="S132" s="170">
        <f t="shared" si="11"/>
        <v>6.8717119189122489E-2</v>
      </c>
    </row>
    <row r="133" spans="11:19" ht="15" x14ac:dyDescent="0.25">
      <c r="K133" s="41">
        <v>38944</v>
      </c>
      <c r="L133" s="172">
        <v>154.53595279409399</v>
      </c>
      <c r="M133" s="173">
        <f t="shared" si="6"/>
        <v>1.0222886322037494E-2</v>
      </c>
      <c r="N133" s="173">
        <f t="shared" si="8"/>
        <v>3.6326933670967732E-2</v>
      </c>
      <c r="O133" s="173">
        <f t="shared" si="10"/>
        <v>0.15776173765059265</v>
      </c>
      <c r="P133" s="167">
        <v>161.467358789895</v>
      </c>
      <c r="Q133" s="170">
        <f t="shared" si="7"/>
        <v>-4.7775152071930505E-3</v>
      </c>
      <c r="R133" s="170">
        <f t="shared" si="9"/>
        <v>-1.6413938550189022E-2</v>
      </c>
      <c r="S133" s="170">
        <f t="shared" si="11"/>
        <v>3.7348182492931592E-2</v>
      </c>
    </row>
    <row r="134" spans="11:19" ht="15" x14ac:dyDescent="0.25">
      <c r="K134" s="41">
        <v>38975</v>
      </c>
      <c r="L134" s="172">
        <v>154.53370836975401</v>
      </c>
      <c r="M134" s="173">
        <f t="shared" si="6"/>
        <v>-1.4523638670493888E-5</v>
      </c>
      <c r="N134" s="173">
        <f t="shared" si="8"/>
        <v>2.5017854983878651E-2</v>
      </c>
      <c r="O134" s="173">
        <f t="shared" si="10"/>
        <v>0.13794922080316385</v>
      </c>
      <c r="P134" s="167">
        <v>161.13923835655501</v>
      </c>
      <c r="Q134" s="170">
        <f t="shared" si="7"/>
        <v>-2.0321161862004722E-3</v>
      </c>
      <c r="R134" s="170">
        <f t="shared" si="9"/>
        <v>-1.0944931021589333E-2</v>
      </c>
      <c r="S134" s="170">
        <f t="shared" si="11"/>
        <v>1.1269331674623739E-2</v>
      </c>
    </row>
    <row r="135" spans="11:19" ht="15" x14ac:dyDescent="0.25">
      <c r="K135" s="41">
        <v>39005</v>
      </c>
      <c r="L135" s="172">
        <v>154.26809165895301</v>
      </c>
      <c r="M135" s="173">
        <f t="shared" si="6"/>
        <v>-1.7188270028792862E-3</v>
      </c>
      <c r="N135" s="173">
        <f t="shared" si="8"/>
        <v>8.4718410527455656E-3</v>
      </c>
      <c r="O135" s="173">
        <f t="shared" si="10"/>
        <v>0.11862603883267941</v>
      </c>
      <c r="P135" s="167">
        <v>167.78762760052899</v>
      </c>
      <c r="Q135" s="170">
        <f t="shared" si="7"/>
        <v>4.1258661216102999E-2</v>
      </c>
      <c r="R135" s="170">
        <f t="shared" si="9"/>
        <v>3.4178182572334181E-2</v>
      </c>
      <c r="S135" s="170">
        <f t="shared" si="11"/>
        <v>2.1824737602490929E-2</v>
      </c>
    </row>
    <row r="136" spans="11:19" ht="15" x14ac:dyDescent="0.25">
      <c r="K136" s="41">
        <v>39036</v>
      </c>
      <c r="L136" s="172">
        <v>155.03382229562399</v>
      </c>
      <c r="M136" s="173">
        <f t="shared" ref="M136:M199" si="12">L136/L135-1</f>
        <v>4.9636358914959544E-3</v>
      </c>
      <c r="N136" s="173">
        <f t="shared" si="8"/>
        <v>3.2217066160220575E-3</v>
      </c>
      <c r="O136" s="173">
        <f t="shared" si="10"/>
        <v>0.10795179905330343</v>
      </c>
      <c r="P136" s="167">
        <v>174.60225244570401</v>
      </c>
      <c r="Q136" s="170">
        <f t="shared" ref="Q136:Q199" si="13">P136/P135-1</f>
        <v>4.0614584892989747E-2</v>
      </c>
      <c r="R136" s="170">
        <f t="shared" si="9"/>
        <v>8.1347052148790233E-2</v>
      </c>
      <c r="S136" s="170">
        <f t="shared" si="11"/>
        <v>4.3798824722479202E-2</v>
      </c>
    </row>
    <row r="137" spans="11:19" ht="15" x14ac:dyDescent="0.25">
      <c r="K137" s="41">
        <v>39066</v>
      </c>
      <c r="L137" s="172">
        <v>157.86719153361301</v>
      </c>
      <c r="M137" s="173">
        <f t="shared" si="12"/>
        <v>1.8275813600120427E-2</v>
      </c>
      <c r="N137" s="173">
        <f t="shared" si="8"/>
        <v>2.1571236457245568E-2</v>
      </c>
      <c r="O137" s="173">
        <f t="shared" si="10"/>
        <v>0.12488701516098577</v>
      </c>
      <c r="P137" s="167">
        <v>182.259629163303</v>
      </c>
      <c r="Q137" s="170">
        <f t="shared" si="13"/>
        <v>4.3856116460927019E-2</v>
      </c>
      <c r="R137" s="170">
        <f t="shared" si="9"/>
        <v>0.13106919842834697</v>
      </c>
      <c r="S137" s="170">
        <f t="shared" si="11"/>
        <v>8.0788934110977539E-2</v>
      </c>
    </row>
    <row r="138" spans="11:19" ht="15" x14ac:dyDescent="0.25">
      <c r="K138" s="41">
        <v>39097</v>
      </c>
      <c r="L138" s="172">
        <v>159.81308687447699</v>
      </c>
      <c r="M138" s="173">
        <f t="shared" si="12"/>
        <v>1.2326154167692671E-2</v>
      </c>
      <c r="N138" s="173">
        <f t="shared" ref="N138:N201" si="14">L138/L135-1</f>
        <v>3.5943889341566004E-2</v>
      </c>
      <c r="O138" s="173">
        <f t="shared" si="10"/>
        <v>0.13445442382437367</v>
      </c>
      <c r="P138" s="167">
        <v>177.92764469204599</v>
      </c>
      <c r="Q138" s="170">
        <f t="shared" si="13"/>
        <v>-2.3768206328213193E-2</v>
      </c>
      <c r="R138" s="170">
        <f t="shared" ref="R138:R201" si="15">P138/P135-1</f>
        <v>6.0433640051568593E-2</v>
      </c>
      <c r="S138" s="170">
        <f t="shared" si="11"/>
        <v>6.9198049727407396E-2</v>
      </c>
    </row>
    <row r="139" spans="11:19" ht="15" x14ac:dyDescent="0.25">
      <c r="K139" s="41">
        <v>39128</v>
      </c>
      <c r="L139" s="172">
        <v>162.026396077236</v>
      </c>
      <c r="M139" s="173">
        <f t="shared" si="12"/>
        <v>1.3849361438700081E-2</v>
      </c>
      <c r="N139" s="173">
        <f t="shared" si="14"/>
        <v>4.5103537267360494E-2</v>
      </c>
      <c r="O139" s="173">
        <f t="shared" si="10"/>
        <v>0.14095087192660438</v>
      </c>
      <c r="P139" s="167">
        <v>174.85743997106999</v>
      </c>
      <c r="Q139" s="170">
        <f t="shared" si="13"/>
        <v>-1.725535526696742E-2</v>
      </c>
      <c r="R139" s="170">
        <f t="shared" si="15"/>
        <v>1.461536273395625E-3</v>
      </c>
      <c r="S139" s="170">
        <f t="shared" si="11"/>
        <v>5.7752560464604308E-2</v>
      </c>
    </row>
    <row r="140" spans="11:19" ht="15" x14ac:dyDescent="0.25">
      <c r="K140" s="41">
        <v>39156</v>
      </c>
      <c r="L140" s="172">
        <v>162.69343020300701</v>
      </c>
      <c r="M140" s="173">
        <f t="shared" si="12"/>
        <v>4.1168238134052793E-3</v>
      </c>
      <c r="N140" s="173">
        <f t="shared" si="14"/>
        <v>3.0571511550367969E-2</v>
      </c>
      <c r="O140" s="173">
        <f t="shared" si="10"/>
        <v>0.12366466063509929</v>
      </c>
      <c r="P140" s="167">
        <v>171.20574540726801</v>
      </c>
      <c r="Q140" s="170">
        <f t="shared" si="13"/>
        <v>-2.0883838653969478E-2</v>
      </c>
      <c r="R140" s="170">
        <f t="shared" si="15"/>
        <v>-6.0649107028143967E-2</v>
      </c>
      <c r="S140" s="170">
        <f t="shared" si="11"/>
        <v>3.9714553914838691E-2</v>
      </c>
    </row>
    <row r="141" spans="11:19" ht="15" x14ac:dyDescent="0.25">
      <c r="K141" s="41">
        <v>39187</v>
      </c>
      <c r="L141" s="172">
        <v>165.10381788369401</v>
      </c>
      <c r="M141" s="173">
        <f t="shared" si="12"/>
        <v>1.4815519456927939E-2</v>
      </c>
      <c r="N141" s="173">
        <f t="shared" si="14"/>
        <v>3.3105743169660196E-2</v>
      </c>
      <c r="O141" s="173">
        <f t="shared" si="10"/>
        <v>0.12176445140202685</v>
      </c>
      <c r="P141" s="167">
        <v>170.60603638030901</v>
      </c>
      <c r="Q141" s="170">
        <f t="shared" si="13"/>
        <v>-3.5028557337979382E-3</v>
      </c>
      <c r="R141" s="170">
        <f t="shared" si="15"/>
        <v>-4.1149357787594432E-2</v>
      </c>
      <c r="S141" s="170">
        <f t="shared" si="11"/>
        <v>3.4890580984751507E-2</v>
      </c>
    </row>
    <row r="142" spans="11:19" ht="15" x14ac:dyDescent="0.25">
      <c r="K142" s="41">
        <v>39217</v>
      </c>
      <c r="L142" s="172">
        <v>166.69493629732199</v>
      </c>
      <c r="M142" s="173">
        <f t="shared" si="12"/>
        <v>9.6370782579286995E-3</v>
      </c>
      <c r="N142" s="173">
        <f t="shared" si="14"/>
        <v>2.8813454678462191E-2</v>
      </c>
      <c r="O142" s="173">
        <f t="shared" si="10"/>
        <v>0.11786577212654392</v>
      </c>
      <c r="P142" s="167">
        <v>170.93918690425599</v>
      </c>
      <c r="Q142" s="170">
        <f t="shared" si="13"/>
        <v>1.9527475757326052E-3</v>
      </c>
      <c r="R142" s="170">
        <f t="shared" si="15"/>
        <v>-2.2408271946920189E-2</v>
      </c>
      <c r="S142" s="170">
        <f t="shared" si="11"/>
        <v>4.1284150893737381E-2</v>
      </c>
    </row>
    <row r="143" spans="11:19" ht="15" x14ac:dyDescent="0.25">
      <c r="K143" s="41">
        <v>39248</v>
      </c>
      <c r="L143" s="172">
        <v>169.16396829330401</v>
      </c>
      <c r="M143" s="173">
        <f t="shared" si="12"/>
        <v>1.4811679651613341E-2</v>
      </c>
      <c r="N143" s="173">
        <f t="shared" si="14"/>
        <v>3.9771354517654123E-2</v>
      </c>
      <c r="O143" s="173">
        <f t="shared" si="10"/>
        <v>0.12205996833828103</v>
      </c>
      <c r="P143" s="167">
        <v>170.34741643143499</v>
      </c>
      <c r="Q143" s="170">
        <f t="shared" si="13"/>
        <v>-3.461877194680052E-3</v>
      </c>
      <c r="R143" s="170">
        <f t="shared" si="15"/>
        <v>-5.0134355817977871E-3</v>
      </c>
      <c r="S143" s="170">
        <f t="shared" si="11"/>
        <v>4.5573861631903689E-2</v>
      </c>
    </row>
    <row r="144" spans="11:19" ht="15" x14ac:dyDescent="0.25">
      <c r="K144" s="41">
        <v>39278</v>
      </c>
      <c r="L144" s="172">
        <v>170.61973391910601</v>
      </c>
      <c r="M144" s="173">
        <f t="shared" si="12"/>
        <v>8.6056483569711961E-3</v>
      </c>
      <c r="N144" s="173">
        <f t="shared" si="14"/>
        <v>3.3408773377352485E-2</v>
      </c>
      <c r="O144" s="173">
        <f t="shared" si="10"/>
        <v>0.11536478694325347</v>
      </c>
      <c r="P144" s="167">
        <v>172.46997056906599</v>
      </c>
      <c r="Q144" s="170">
        <f t="shared" si="13"/>
        <v>1.2460148689635853E-2</v>
      </c>
      <c r="R144" s="170">
        <f t="shared" si="15"/>
        <v>1.0925370686192926E-2</v>
      </c>
      <c r="S144" s="170">
        <f t="shared" si="11"/>
        <v>6.3038337582754567E-2</v>
      </c>
    </row>
    <row r="145" spans="11:19" ht="15" x14ac:dyDescent="0.25">
      <c r="K145" s="41">
        <v>39309</v>
      </c>
      <c r="L145" s="172">
        <v>172.02698974401099</v>
      </c>
      <c r="M145" s="173">
        <f t="shared" si="12"/>
        <v>8.2479077453736505E-3</v>
      </c>
      <c r="N145" s="173">
        <f t="shared" si="14"/>
        <v>3.1986895133866655E-2</v>
      </c>
      <c r="O145" s="173">
        <f t="shared" si="10"/>
        <v>0.1131842566967074</v>
      </c>
      <c r="P145" s="167">
        <v>170.56995550614499</v>
      </c>
      <c r="Q145" s="170">
        <f t="shared" si="13"/>
        <v>-1.1016497867146868E-2</v>
      </c>
      <c r="R145" s="170">
        <f t="shared" si="15"/>
        <v>-2.1600161133199514E-3</v>
      </c>
      <c r="S145" s="170">
        <f t="shared" si="11"/>
        <v>5.6374221913758404E-2</v>
      </c>
    </row>
    <row r="146" spans="11:19" ht="15" x14ac:dyDescent="0.25">
      <c r="K146" s="41">
        <v>39340</v>
      </c>
      <c r="L146" s="172">
        <v>172.596573283532</v>
      </c>
      <c r="M146" s="173">
        <f t="shared" si="12"/>
        <v>3.3110126519599881E-3</v>
      </c>
      <c r="N146" s="173">
        <f t="shared" si="14"/>
        <v>2.0291584696549458E-2</v>
      </c>
      <c r="O146" s="173">
        <f t="shared" si="10"/>
        <v>0.11688624510685286</v>
      </c>
      <c r="P146" s="167">
        <v>171.018667962476</v>
      </c>
      <c r="Q146" s="170">
        <f t="shared" si="13"/>
        <v>2.6306652598899749E-3</v>
      </c>
      <c r="R146" s="170">
        <f t="shared" si="15"/>
        <v>3.940485538923344E-3</v>
      </c>
      <c r="S146" s="170">
        <f t="shared" si="11"/>
        <v>6.1309893894748502E-2</v>
      </c>
    </row>
    <row r="147" spans="11:19" ht="15" x14ac:dyDescent="0.25">
      <c r="K147" s="41">
        <v>39370</v>
      </c>
      <c r="L147" s="172">
        <v>172.67095344617599</v>
      </c>
      <c r="M147" s="173">
        <f t="shared" si="12"/>
        <v>4.3094808447796673E-4</v>
      </c>
      <c r="N147" s="173">
        <f t="shared" si="14"/>
        <v>1.2022170472042237E-2</v>
      </c>
      <c r="O147" s="173">
        <f t="shared" ref="O147:O210" si="16">L147/L135-1</f>
        <v>0.11929143343464021</v>
      </c>
      <c r="P147" s="167">
        <v>168.225817720848</v>
      </c>
      <c r="Q147" s="170">
        <f t="shared" si="13"/>
        <v>-1.6330674743886942E-2</v>
      </c>
      <c r="R147" s="170">
        <f t="shared" si="15"/>
        <v>-2.4608068489919588E-2</v>
      </c>
      <c r="S147" s="170">
        <f t="shared" ref="S147:S210" si="17">P147/P135-1</f>
        <v>2.6115758747258244E-3</v>
      </c>
    </row>
    <row r="148" spans="11:19" ht="15" x14ac:dyDescent="0.25">
      <c r="K148" s="41">
        <v>39401</v>
      </c>
      <c r="L148" s="172">
        <v>172.65654912679801</v>
      </c>
      <c r="M148" s="173">
        <f t="shared" si="12"/>
        <v>-8.342062802391137E-5</v>
      </c>
      <c r="N148" s="173">
        <f t="shared" si="14"/>
        <v>3.6596547072285102E-3</v>
      </c>
      <c r="O148" s="173">
        <f t="shared" si="16"/>
        <v>0.11367020802448113</v>
      </c>
      <c r="P148" s="167">
        <v>167.78259088645501</v>
      </c>
      <c r="Q148" s="170">
        <f t="shared" si="13"/>
        <v>-2.6347135082943618E-3</v>
      </c>
      <c r="R148" s="170">
        <f t="shared" si="15"/>
        <v>-1.6341474742247675E-2</v>
      </c>
      <c r="S148" s="170">
        <f t="shared" si="17"/>
        <v>-3.9058267941701974E-2</v>
      </c>
    </row>
    <row r="149" spans="11:19" ht="15" x14ac:dyDescent="0.25">
      <c r="K149" s="41">
        <v>39431</v>
      </c>
      <c r="L149" s="172">
        <v>171.557926330409</v>
      </c>
      <c r="M149" s="173">
        <f t="shared" si="12"/>
        <v>-6.3630531360973075E-3</v>
      </c>
      <c r="N149" s="173">
        <f t="shared" si="14"/>
        <v>-6.0177727365233746E-3</v>
      </c>
      <c r="O149" s="173">
        <f t="shared" si="16"/>
        <v>8.6723116207973794E-2</v>
      </c>
      <c r="P149" s="167">
        <v>165.37063822244599</v>
      </c>
      <c r="Q149" s="170">
        <f t="shared" si="13"/>
        <v>-1.4375464410615102E-2</v>
      </c>
      <c r="R149" s="170">
        <f t="shared" si="15"/>
        <v>-3.3025808277662883E-2</v>
      </c>
      <c r="S149" s="170">
        <f t="shared" si="17"/>
        <v>-9.2664464524530699E-2</v>
      </c>
    </row>
    <row r="150" spans="11:19" ht="15" x14ac:dyDescent="0.25">
      <c r="K150" s="41">
        <v>39462</v>
      </c>
      <c r="L150" s="172">
        <v>169.61516558954301</v>
      </c>
      <c r="M150" s="173">
        <f t="shared" si="12"/>
        <v>-1.1324226064171272E-2</v>
      </c>
      <c r="N150" s="173">
        <f t="shared" si="14"/>
        <v>-1.7697173703193236E-2</v>
      </c>
      <c r="O150" s="173">
        <f t="shared" si="16"/>
        <v>6.1334643531195443E-2</v>
      </c>
      <c r="P150" s="167">
        <v>164.309591197202</v>
      </c>
      <c r="Q150" s="170">
        <f t="shared" si="13"/>
        <v>-6.4161754265998905E-3</v>
      </c>
      <c r="R150" s="170">
        <f t="shared" si="15"/>
        <v>-2.3279580843795E-2</v>
      </c>
      <c r="S150" s="170">
        <f t="shared" si="17"/>
        <v>-7.6537030085537694E-2</v>
      </c>
    </row>
    <row r="151" spans="11:19" ht="15" x14ac:dyDescent="0.25">
      <c r="K151" s="41">
        <v>39493</v>
      </c>
      <c r="L151" s="172">
        <v>163.40377110267099</v>
      </c>
      <c r="M151" s="173">
        <f t="shared" si="12"/>
        <v>-3.6620513650902908E-2</v>
      </c>
      <c r="N151" s="173">
        <f t="shared" si="14"/>
        <v>-5.359065770121374E-2</v>
      </c>
      <c r="O151" s="173">
        <f t="shared" si="16"/>
        <v>8.5009298409526313E-3</v>
      </c>
      <c r="P151" s="167">
        <v>163.14880754600901</v>
      </c>
      <c r="Q151" s="170">
        <f t="shared" si="13"/>
        <v>-7.0646128612165127E-3</v>
      </c>
      <c r="R151" s="170">
        <f t="shared" si="15"/>
        <v>-2.7617783918844507E-2</v>
      </c>
      <c r="S151" s="170">
        <f t="shared" si="17"/>
        <v>-6.6961019370969654E-2</v>
      </c>
    </row>
    <row r="152" spans="11:19" ht="15" x14ac:dyDescent="0.25">
      <c r="K152" s="41">
        <v>39522</v>
      </c>
      <c r="L152" s="172">
        <v>157.803960385209</v>
      </c>
      <c r="M152" s="173">
        <f t="shared" si="12"/>
        <v>-3.4269776515399308E-2</v>
      </c>
      <c r="N152" s="173">
        <f t="shared" si="14"/>
        <v>-8.0170973381380239E-2</v>
      </c>
      <c r="O152" s="173">
        <f t="shared" si="16"/>
        <v>-3.0053271430179995E-2</v>
      </c>
      <c r="P152" s="167">
        <v>162.53315915213901</v>
      </c>
      <c r="Q152" s="170">
        <f t="shared" si="13"/>
        <v>-3.7735390354991516E-3</v>
      </c>
      <c r="R152" s="170">
        <f t="shared" si="15"/>
        <v>-1.7158300293249051E-2</v>
      </c>
      <c r="S152" s="170">
        <f t="shared" si="17"/>
        <v>-5.065593000105495E-2</v>
      </c>
    </row>
    <row r="153" spans="11:19" ht="15" x14ac:dyDescent="0.25">
      <c r="K153" s="41">
        <v>39553</v>
      </c>
      <c r="L153" s="172">
        <v>152.914030587177</v>
      </c>
      <c r="M153" s="173">
        <f t="shared" si="12"/>
        <v>-3.0987370571026185E-2</v>
      </c>
      <c r="N153" s="173">
        <f t="shared" si="14"/>
        <v>-9.8464868659100979E-2</v>
      </c>
      <c r="O153" s="173">
        <f t="shared" si="16"/>
        <v>-7.3831044325722406E-2</v>
      </c>
      <c r="P153" s="167">
        <v>160.805321170426</v>
      </c>
      <c r="Q153" s="170">
        <f t="shared" si="13"/>
        <v>-1.0630679860813341E-2</v>
      </c>
      <c r="R153" s="170">
        <f t="shared" si="15"/>
        <v>-2.1327239640991036E-2</v>
      </c>
      <c r="S153" s="170">
        <f t="shared" si="17"/>
        <v>-5.7446473863536629E-2</v>
      </c>
    </row>
    <row r="154" spans="11:19" ht="15" x14ac:dyDescent="0.25">
      <c r="K154" s="41">
        <v>39583</v>
      </c>
      <c r="L154" s="172">
        <v>156.11335830441399</v>
      </c>
      <c r="M154" s="173">
        <f t="shared" si="12"/>
        <v>2.0922394792366905E-2</v>
      </c>
      <c r="N154" s="173">
        <f t="shared" si="14"/>
        <v>-4.4615939699924279E-2</v>
      </c>
      <c r="O154" s="173">
        <f t="shared" si="16"/>
        <v>-6.3478700840884472E-2</v>
      </c>
      <c r="P154" s="167">
        <v>158.93327655313999</v>
      </c>
      <c r="Q154" s="170">
        <f t="shared" si="13"/>
        <v>-1.1641683270555259E-2</v>
      </c>
      <c r="R154" s="170">
        <f t="shared" si="15"/>
        <v>-2.5838564536735609E-2</v>
      </c>
      <c r="S154" s="170">
        <f t="shared" si="17"/>
        <v>-7.0234979869423286E-2</v>
      </c>
    </row>
    <row r="155" spans="11:19" ht="15" x14ac:dyDescent="0.25">
      <c r="K155" s="41">
        <v>39614</v>
      </c>
      <c r="L155" s="172">
        <v>160.45824480434399</v>
      </c>
      <c r="M155" s="173">
        <f t="shared" si="12"/>
        <v>2.7831612535409445E-2</v>
      </c>
      <c r="N155" s="173">
        <f t="shared" si="14"/>
        <v>1.6820138180662525E-2</v>
      </c>
      <c r="O155" s="173">
        <f t="shared" si="16"/>
        <v>-5.1463225749502683E-2</v>
      </c>
      <c r="P155" s="167">
        <v>157.14536642185001</v>
      </c>
      <c r="Q155" s="170">
        <f t="shared" si="13"/>
        <v>-1.1249438569852832E-2</v>
      </c>
      <c r="R155" s="170">
        <f t="shared" si="15"/>
        <v>-3.3148883331836076E-2</v>
      </c>
      <c r="S155" s="170">
        <f t="shared" si="17"/>
        <v>-7.7500735180793368E-2</v>
      </c>
    </row>
    <row r="156" spans="11:19" ht="15" x14ac:dyDescent="0.25">
      <c r="K156" s="41">
        <v>39644</v>
      </c>
      <c r="L156" s="172">
        <v>164.23606507235999</v>
      </c>
      <c r="M156" s="173">
        <f t="shared" si="12"/>
        <v>2.3543946106493463E-2</v>
      </c>
      <c r="N156" s="173">
        <f t="shared" si="14"/>
        <v>7.4041828874089166E-2</v>
      </c>
      <c r="O156" s="173">
        <f t="shared" si="16"/>
        <v>-3.7414598535082888E-2</v>
      </c>
      <c r="P156" s="167">
        <v>157.642160841232</v>
      </c>
      <c r="Q156" s="170">
        <f t="shared" si="13"/>
        <v>3.161368551258148E-3</v>
      </c>
      <c r="R156" s="170">
        <f t="shared" si="15"/>
        <v>-1.9670744140621976E-2</v>
      </c>
      <c r="S156" s="170">
        <f t="shared" si="17"/>
        <v>-8.5973283806505707E-2</v>
      </c>
    </row>
    <row r="157" spans="11:19" ht="15" x14ac:dyDescent="0.25">
      <c r="K157" s="41">
        <v>39675</v>
      </c>
      <c r="L157" s="172">
        <v>160.218688891732</v>
      </c>
      <c r="M157" s="173">
        <f t="shared" si="12"/>
        <v>-2.4460986561374298E-2</v>
      </c>
      <c r="N157" s="173">
        <f t="shared" si="14"/>
        <v>2.6297112764128716E-2</v>
      </c>
      <c r="O157" s="173">
        <f t="shared" si="16"/>
        <v>-6.8642140805059815E-2</v>
      </c>
      <c r="P157" s="167">
        <v>157.84657041335299</v>
      </c>
      <c r="Q157" s="170">
        <f t="shared" si="13"/>
        <v>1.2966681694173143E-3</v>
      </c>
      <c r="R157" s="170">
        <f t="shared" si="15"/>
        <v>-6.8374991276521913E-3</v>
      </c>
      <c r="S157" s="170">
        <f t="shared" si="17"/>
        <v>-7.459335411700696E-2</v>
      </c>
    </row>
    <row r="158" spans="11:19" ht="15" x14ac:dyDescent="0.25">
      <c r="K158" s="41">
        <v>39706</v>
      </c>
      <c r="L158" s="172">
        <v>156.511535983535</v>
      </c>
      <c r="M158" s="173">
        <f t="shared" si="12"/>
        <v>-2.3138080418958595E-2</v>
      </c>
      <c r="N158" s="173">
        <f t="shared" si="14"/>
        <v>-2.4596485058286932E-2</v>
      </c>
      <c r="O158" s="173">
        <f t="shared" si="16"/>
        <v>-9.3194418602815521E-2</v>
      </c>
      <c r="P158" s="167">
        <v>157.327416878446</v>
      </c>
      <c r="Q158" s="170">
        <f t="shared" si="13"/>
        <v>-3.2889757030988287E-3</v>
      </c>
      <c r="R158" s="170">
        <f t="shared" si="15"/>
        <v>1.1584844067706879E-3</v>
      </c>
      <c r="S158" s="170">
        <f t="shared" si="17"/>
        <v>-8.0057056034573137E-2</v>
      </c>
    </row>
    <row r="159" spans="11:19" ht="15" x14ac:dyDescent="0.25">
      <c r="K159" s="41">
        <v>39736</v>
      </c>
      <c r="L159" s="172">
        <v>153.59373992530399</v>
      </c>
      <c r="M159" s="173">
        <f t="shared" si="12"/>
        <v>-1.8642690073260471E-2</v>
      </c>
      <c r="N159" s="173">
        <f t="shared" si="14"/>
        <v>-6.4798953520757707E-2</v>
      </c>
      <c r="O159" s="173">
        <f t="shared" si="16"/>
        <v>-0.1104830496393745</v>
      </c>
      <c r="P159" s="167">
        <v>154.70662860781701</v>
      </c>
      <c r="Q159" s="170">
        <f t="shared" si="13"/>
        <v>-1.665817899148414E-2</v>
      </c>
      <c r="R159" s="170">
        <f t="shared" si="15"/>
        <v>-1.8621491977463323E-2</v>
      </c>
      <c r="S159" s="170">
        <f t="shared" si="17"/>
        <v>-8.0363343131222398E-2</v>
      </c>
    </row>
    <row r="160" spans="11:19" ht="15" x14ac:dyDescent="0.25">
      <c r="K160" s="41">
        <v>39767</v>
      </c>
      <c r="L160" s="172">
        <v>153.31392494170399</v>
      </c>
      <c r="M160" s="173">
        <f t="shared" si="12"/>
        <v>-1.8217863809819601E-3</v>
      </c>
      <c r="N160" s="173">
        <f t="shared" si="14"/>
        <v>-4.3095871010989995E-2</v>
      </c>
      <c r="O160" s="173">
        <f t="shared" si="16"/>
        <v>-0.11202948444712002</v>
      </c>
      <c r="P160" s="167">
        <v>148.76156750984899</v>
      </c>
      <c r="Q160" s="170">
        <f t="shared" si="13"/>
        <v>-3.8427966218815501E-2</v>
      </c>
      <c r="R160" s="170">
        <f t="shared" si="15"/>
        <v>-5.7555909385380355E-2</v>
      </c>
      <c r="S160" s="170">
        <f t="shared" si="17"/>
        <v>-0.11336708579901644</v>
      </c>
    </row>
    <row r="161" spans="11:19" ht="15" x14ac:dyDescent="0.25">
      <c r="K161" s="41">
        <v>39797</v>
      </c>
      <c r="L161" s="172">
        <v>152.091765280343</v>
      </c>
      <c r="M161" s="173">
        <f t="shared" si="12"/>
        <v>-7.9716155060650662E-3</v>
      </c>
      <c r="N161" s="173">
        <f t="shared" si="14"/>
        <v>-2.8239264763569638E-2</v>
      </c>
      <c r="O161" s="173">
        <f t="shared" si="16"/>
        <v>-0.11346698731118665</v>
      </c>
      <c r="P161" s="167">
        <v>142.24880054375399</v>
      </c>
      <c r="Q161" s="170">
        <f t="shared" si="13"/>
        <v>-4.3779902800928805E-2</v>
      </c>
      <c r="R161" s="170">
        <f t="shared" si="15"/>
        <v>-9.5842267253024471E-2</v>
      </c>
      <c r="S161" s="170">
        <f t="shared" si="17"/>
        <v>-0.13981827685510884</v>
      </c>
    </row>
    <row r="162" spans="11:19" ht="15" x14ac:dyDescent="0.25">
      <c r="K162" s="41">
        <v>39828</v>
      </c>
      <c r="L162" s="172">
        <v>151.49840979190401</v>
      </c>
      <c r="M162" s="173">
        <f t="shared" si="12"/>
        <v>-3.9012992409239722E-3</v>
      </c>
      <c r="N162" s="173">
        <f t="shared" si="14"/>
        <v>-1.3642028212992208E-2</v>
      </c>
      <c r="O162" s="173">
        <f t="shared" si="16"/>
        <v>-0.10681094308206085</v>
      </c>
      <c r="P162" s="167">
        <v>136.60890974428401</v>
      </c>
      <c r="Q162" s="170">
        <f t="shared" si="13"/>
        <v>-3.9648072798583733E-2</v>
      </c>
      <c r="R162" s="170">
        <f t="shared" si="15"/>
        <v>-0.11698088844926557</v>
      </c>
      <c r="S162" s="170">
        <f t="shared" si="17"/>
        <v>-0.16858834138094858</v>
      </c>
    </row>
    <row r="163" spans="11:19" ht="15" x14ac:dyDescent="0.25">
      <c r="K163" s="41">
        <v>39859</v>
      </c>
      <c r="L163" s="172">
        <v>148.34738689636399</v>
      </c>
      <c r="M163" s="173">
        <f t="shared" si="12"/>
        <v>-2.0799049309284667E-2</v>
      </c>
      <c r="N163" s="173">
        <f t="shared" si="14"/>
        <v>-3.239456590279377E-2</v>
      </c>
      <c r="O163" s="173">
        <f t="shared" si="16"/>
        <v>-9.2142207641258578E-2</v>
      </c>
      <c r="P163" s="167">
        <v>136.715793257504</v>
      </c>
      <c r="Q163" s="170">
        <f t="shared" si="13"/>
        <v>7.8240514048522058E-4</v>
      </c>
      <c r="R163" s="170">
        <f t="shared" si="15"/>
        <v>-8.0973698072571598E-2</v>
      </c>
      <c r="S163" s="170">
        <f t="shared" si="17"/>
        <v>-0.162017820945769</v>
      </c>
    </row>
    <row r="164" spans="11:19" ht="15" x14ac:dyDescent="0.25">
      <c r="K164" s="41">
        <v>39887</v>
      </c>
      <c r="L164" s="172">
        <v>142.79731537749899</v>
      </c>
      <c r="M164" s="173">
        <f t="shared" si="12"/>
        <v>-3.7412667893788387E-2</v>
      </c>
      <c r="N164" s="173">
        <f t="shared" si="14"/>
        <v>-6.1110802979451373E-2</v>
      </c>
      <c r="O164" s="173">
        <f t="shared" si="16"/>
        <v>-9.5096757844846724E-2</v>
      </c>
      <c r="P164" s="167">
        <v>135.247543059164</v>
      </c>
      <c r="Q164" s="170">
        <f t="shared" si="13"/>
        <v>-1.0739433706642432E-2</v>
      </c>
      <c r="R164" s="170">
        <f t="shared" si="15"/>
        <v>-4.9218393813004302E-2</v>
      </c>
      <c r="S164" s="170">
        <f t="shared" si="17"/>
        <v>-0.16787722723973098</v>
      </c>
    </row>
    <row r="165" spans="11:19" ht="15" x14ac:dyDescent="0.25">
      <c r="K165" s="41">
        <v>39918</v>
      </c>
      <c r="L165" s="172">
        <v>135.00370783882201</v>
      </c>
      <c r="M165" s="173">
        <f t="shared" si="12"/>
        <v>-5.4578109665954111E-2</v>
      </c>
      <c r="N165" s="173">
        <f t="shared" si="14"/>
        <v>-0.10887706330210911</v>
      </c>
      <c r="O165" s="173">
        <f t="shared" si="16"/>
        <v>-0.11712674552871871</v>
      </c>
      <c r="P165" s="167">
        <v>132.82365931443599</v>
      </c>
      <c r="Q165" s="170">
        <f t="shared" si="13"/>
        <v>-1.7921831997108395E-2</v>
      </c>
      <c r="R165" s="170">
        <f t="shared" si="15"/>
        <v>-2.7708664368477631E-2</v>
      </c>
      <c r="S165" s="170">
        <f t="shared" si="17"/>
        <v>-0.17400955175068034</v>
      </c>
    </row>
    <row r="166" spans="11:19" ht="15" x14ac:dyDescent="0.25">
      <c r="K166" s="41">
        <v>39948</v>
      </c>
      <c r="L166" s="172">
        <v>124.796203403468</v>
      </c>
      <c r="M166" s="173">
        <f t="shared" si="12"/>
        <v>-7.5609067326806501E-2</v>
      </c>
      <c r="N166" s="173">
        <f t="shared" si="14"/>
        <v>-0.15875698241553071</v>
      </c>
      <c r="O166" s="173">
        <f t="shared" si="16"/>
        <v>-0.20060522200719655</v>
      </c>
      <c r="P166" s="167">
        <v>127.09638551013499</v>
      </c>
      <c r="Q166" s="170">
        <f t="shared" si="13"/>
        <v>-4.311937973898694E-2</v>
      </c>
      <c r="R166" s="170">
        <f t="shared" si="15"/>
        <v>-7.0360618317525825E-2</v>
      </c>
      <c r="S166" s="170">
        <f t="shared" si="17"/>
        <v>-0.2003160806438179</v>
      </c>
    </row>
    <row r="167" spans="11:19" ht="15" x14ac:dyDescent="0.25">
      <c r="K167" s="41">
        <v>39979</v>
      </c>
      <c r="L167" s="172">
        <v>117.21444213415499</v>
      </c>
      <c r="M167" s="173">
        <f t="shared" si="12"/>
        <v>-6.0753140420474638E-2</v>
      </c>
      <c r="N167" s="173">
        <f t="shared" si="14"/>
        <v>-0.17915514150747935</v>
      </c>
      <c r="O167" s="173">
        <f t="shared" si="16"/>
        <v>-0.26950190513998618</v>
      </c>
      <c r="P167" s="167">
        <v>124.204879694509</v>
      </c>
      <c r="Q167" s="170">
        <f t="shared" si="13"/>
        <v>-2.2750496042984736E-2</v>
      </c>
      <c r="R167" s="170">
        <f t="shared" si="15"/>
        <v>-8.1647792742707281E-2</v>
      </c>
      <c r="S167" s="170">
        <f t="shared" si="17"/>
        <v>-0.20961793196570422</v>
      </c>
    </row>
    <row r="168" spans="11:19" ht="15" x14ac:dyDescent="0.25">
      <c r="K168" s="41">
        <v>40009</v>
      </c>
      <c r="L168" s="172">
        <v>111.505241434921</v>
      </c>
      <c r="M168" s="173">
        <f t="shared" si="12"/>
        <v>-4.8707314519312095E-2</v>
      </c>
      <c r="N168" s="173">
        <f t="shared" si="14"/>
        <v>-0.17405793351953947</v>
      </c>
      <c r="O168" s="173">
        <f t="shared" si="16"/>
        <v>-0.32106726140940212</v>
      </c>
      <c r="P168" s="167">
        <v>121.458678327264</v>
      </c>
      <c r="Q168" s="170">
        <f t="shared" si="13"/>
        <v>-2.2110253429651783E-2</v>
      </c>
      <c r="R168" s="170">
        <f t="shared" si="15"/>
        <v>-8.55644321639073E-2</v>
      </c>
      <c r="S168" s="170">
        <f t="shared" si="17"/>
        <v>-0.22952922188379477</v>
      </c>
    </row>
    <row r="169" spans="11:19" ht="15" x14ac:dyDescent="0.25">
      <c r="K169" s="41">
        <v>40040</v>
      </c>
      <c r="L169" s="172">
        <v>112.731338485412</v>
      </c>
      <c r="M169" s="173">
        <f t="shared" si="12"/>
        <v>1.0995869205005837E-2</v>
      </c>
      <c r="N169" s="173">
        <f t="shared" si="14"/>
        <v>-9.6676538139947366E-2</v>
      </c>
      <c r="O169" s="173">
        <f t="shared" si="16"/>
        <v>-0.29639083139926103</v>
      </c>
      <c r="P169" s="167">
        <v>121.190364742032</v>
      </c>
      <c r="Q169" s="170">
        <f t="shared" si="13"/>
        <v>-2.2090935693293012E-3</v>
      </c>
      <c r="R169" s="170">
        <f t="shared" si="15"/>
        <v>-4.646883343218311E-2</v>
      </c>
      <c r="S169" s="170">
        <f t="shared" si="17"/>
        <v>-0.23222681098062092</v>
      </c>
    </row>
    <row r="170" spans="11:19" ht="15" x14ac:dyDescent="0.25">
      <c r="K170" s="41">
        <v>40071</v>
      </c>
      <c r="L170" s="172">
        <v>113.899736339957</v>
      </c>
      <c r="M170" s="173">
        <f t="shared" si="12"/>
        <v>1.0364445860777227E-2</v>
      </c>
      <c r="N170" s="173">
        <f t="shared" si="14"/>
        <v>-2.8278987928844312E-2</v>
      </c>
      <c r="O170" s="173">
        <f t="shared" si="16"/>
        <v>-0.27225980101595038</v>
      </c>
      <c r="P170" s="167">
        <v>119.899432297742</v>
      </c>
      <c r="Q170" s="170">
        <f t="shared" si="13"/>
        <v>-1.0652104621006075E-2</v>
      </c>
      <c r="R170" s="170">
        <f t="shared" si="15"/>
        <v>-3.4664076060107907E-2</v>
      </c>
      <c r="S170" s="170">
        <f t="shared" si="17"/>
        <v>-0.23789867858582803</v>
      </c>
    </row>
    <row r="171" spans="11:19" ht="15" x14ac:dyDescent="0.25">
      <c r="K171" s="41">
        <v>40101</v>
      </c>
      <c r="L171" s="172">
        <v>113.455781661484</v>
      </c>
      <c r="M171" s="173">
        <f t="shared" si="12"/>
        <v>-3.8977673938412893E-3</v>
      </c>
      <c r="N171" s="173">
        <f t="shared" si="14"/>
        <v>1.7492812010109882E-2</v>
      </c>
      <c r="O171" s="173">
        <f t="shared" si="16"/>
        <v>-0.26132548294832825</v>
      </c>
      <c r="P171" s="167">
        <v>119.823596190034</v>
      </c>
      <c r="Q171" s="170">
        <f t="shared" si="13"/>
        <v>-6.3249763785100388E-4</v>
      </c>
      <c r="R171" s="170">
        <f t="shared" si="15"/>
        <v>-1.3462044538508411E-2</v>
      </c>
      <c r="S171" s="170">
        <f t="shared" si="17"/>
        <v>-0.22547858958397882</v>
      </c>
    </row>
    <row r="172" spans="11:19" ht="15" x14ac:dyDescent="0.25">
      <c r="K172" s="41">
        <v>40132</v>
      </c>
      <c r="L172" s="172">
        <v>109.76228074685901</v>
      </c>
      <c r="M172" s="173">
        <f t="shared" si="12"/>
        <v>-3.2554541166048501E-2</v>
      </c>
      <c r="N172" s="173">
        <f t="shared" si="14"/>
        <v>-2.6337465503766699E-2</v>
      </c>
      <c r="O172" s="173">
        <f t="shared" si="16"/>
        <v>-0.2840684185171376</v>
      </c>
      <c r="P172" s="167">
        <v>118.151735862355</v>
      </c>
      <c r="Q172" s="170">
        <f t="shared" si="13"/>
        <v>-1.3952680280330698E-2</v>
      </c>
      <c r="R172" s="170">
        <f t="shared" si="15"/>
        <v>-2.5073188665989177E-2</v>
      </c>
      <c r="S172" s="170">
        <f t="shared" si="17"/>
        <v>-0.2057643796034041</v>
      </c>
    </row>
    <row r="173" spans="11:19" ht="15" x14ac:dyDescent="0.25">
      <c r="K173" s="41">
        <v>40162</v>
      </c>
      <c r="L173" s="172">
        <v>105.96013036149699</v>
      </c>
      <c r="M173" s="173">
        <f t="shared" si="12"/>
        <v>-3.4639863161469608E-2</v>
      </c>
      <c r="N173" s="173">
        <f t="shared" si="14"/>
        <v>-6.9706974165090529E-2</v>
      </c>
      <c r="O173" s="173">
        <f t="shared" si="16"/>
        <v>-0.30331448145015549</v>
      </c>
      <c r="P173" s="167">
        <v>117.72839511625401</v>
      </c>
      <c r="Q173" s="170">
        <f t="shared" si="13"/>
        <v>-3.5830260386032764E-3</v>
      </c>
      <c r="R173" s="170">
        <f t="shared" si="15"/>
        <v>-1.8107151467545934E-2</v>
      </c>
      <c r="S173" s="170">
        <f t="shared" si="17"/>
        <v>-0.17237688707229415</v>
      </c>
    </row>
    <row r="174" spans="11:19" ht="15" x14ac:dyDescent="0.25">
      <c r="K174" s="41">
        <v>40193</v>
      </c>
      <c r="L174" s="172">
        <v>104.70895122725901</v>
      </c>
      <c r="M174" s="173">
        <f t="shared" si="12"/>
        <v>-1.1808018072169468E-2</v>
      </c>
      <c r="N174" s="173">
        <f t="shared" si="14"/>
        <v>-7.7094620530866798E-2</v>
      </c>
      <c r="O174" s="173">
        <f t="shared" si="16"/>
        <v>-0.30884455242080966</v>
      </c>
      <c r="P174" s="167">
        <v>117.732526271962</v>
      </c>
      <c r="Q174" s="170">
        <f t="shared" si="13"/>
        <v>3.5090563359041482E-5</v>
      </c>
      <c r="R174" s="170">
        <f t="shared" si="15"/>
        <v>-1.7451236522359692E-2</v>
      </c>
      <c r="S174" s="170">
        <f t="shared" si="17"/>
        <v>-0.13817827481133116</v>
      </c>
    </row>
    <row r="175" spans="11:19" ht="15" x14ac:dyDescent="0.25">
      <c r="K175" s="41">
        <v>40224</v>
      </c>
      <c r="L175" s="172">
        <v>106.03557864948</v>
      </c>
      <c r="M175" s="173">
        <f t="shared" si="12"/>
        <v>1.2669665837276023E-2</v>
      </c>
      <c r="N175" s="173">
        <f t="shared" si="14"/>
        <v>-3.3952484150486684E-2</v>
      </c>
      <c r="O175" s="173">
        <f t="shared" si="16"/>
        <v>-0.2852211227451088</v>
      </c>
      <c r="P175" s="167">
        <v>118.52346258526801</v>
      </c>
      <c r="Q175" s="170">
        <f t="shared" si="13"/>
        <v>6.7180781586131388E-3</v>
      </c>
      <c r="R175" s="170">
        <f t="shared" si="15"/>
        <v>3.1461808004755731E-3</v>
      </c>
      <c r="S175" s="170">
        <f t="shared" si="17"/>
        <v>-0.13306678210885825</v>
      </c>
    </row>
    <row r="176" spans="11:19" ht="15" x14ac:dyDescent="0.25">
      <c r="K176" s="41">
        <v>40252</v>
      </c>
      <c r="L176" s="172">
        <v>109.485921653849</v>
      </c>
      <c r="M176" s="173">
        <f t="shared" si="12"/>
        <v>3.2539483900726696E-2</v>
      </c>
      <c r="N176" s="173">
        <f t="shared" si="14"/>
        <v>3.3274697570900624E-2</v>
      </c>
      <c r="O176" s="173">
        <f t="shared" si="16"/>
        <v>-0.23327745087915686</v>
      </c>
      <c r="P176" s="167">
        <v>119.36636366819801</v>
      </c>
      <c r="Q176" s="170">
        <f t="shared" si="13"/>
        <v>7.1116812194345069E-3</v>
      </c>
      <c r="R176" s="170">
        <f t="shared" si="15"/>
        <v>1.3913113742241467E-2</v>
      </c>
      <c r="S176" s="170">
        <f t="shared" si="17"/>
        <v>-0.11742305280931264</v>
      </c>
    </row>
    <row r="177" spans="11:19" ht="15" x14ac:dyDescent="0.25">
      <c r="K177" s="41">
        <v>40283</v>
      </c>
      <c r="L177" s="172">
        <v>114.186940961193</v>
      </c>
      <c r="M177" s="173">
        <f t="shared" si="12"/>
        <v>4.2937203581358663E-2</v>
      </c>
      <c r="N177" s="173">
        <f t="shared" si="14"/>
        <v>9.0517473652878877E-2</v>
      </c>
      <c r="O177" s="173">
        <f t="shared" si="16"/>
        <v>-0.15419403815546828</v>
      </c>
      <c r="P177" s="167">
        <v>120.135721477749</v>
      </c>
      <c r="Q177" s="170">
        <f t="shared" si="13"/>
        <v>6.4453484709443565E-3</v>
      </c>
      <c r="R177" s="170">
        <f t="shared" si="15"/>
        <v>2.0412330236043941E-2</v>
      </c>
      <c r="S177" s="170">
        <f t="shared" si="17"/>
        <v>-9.5524682140028849E-2</v>
      </c>
    </row>
    <row r="178" spans="11:19" ht="15" x14ac:dyDescent="0.25">
      <c r="K178" s="41">
        <v>40313</v>
      </c>
      <c r="L178" s="172">
        <v>117.420886576096</v>
      </c>
      <c r="M178" s="173">
        <f t="shared" si="12"/>
        <v>2.8321501457877485E-2</v>
      </c>
      <c r="N178" s="173">
        <f t="shared" si="14"/>
        <v>0.10737252601084224</v>
      </c>
      <c r="O178" s="173">
        <f t="shared" si="16"/>
        <v>-5.9098887836575353E-2</v>
      </c>
      <c r="P178" s="167">
        <v>120.731549518923</v>
      </c>
      <c r="Q178" s="170">
        <f t="shared" si="13"/>
        <v>4.9596242803133794E-3</v>
      </c>
      <c r="R178" s="170">
        <f t="shared" si="15"/>
        <v>1.8629956343592768E-2</v>
      </c>
      <c r="S178" s="170">
        <f t="shared" si="17"/>
        <v>-5.0078811963574221E-2</v>
      </c>
    </row>
    <row r="179" spans="11:19" ht="15" x14ac:dyDescent="0.25">
      <c r="K179" s="41">
        <v>40344</v>
      </c>
      <c r="L179" s="172">
        <v>118.109468557261</v>
      </c>
      <c r="M179" s="173">
        <f t="shared" si="12"/>
        <v>5.8642205934866798E-3</v>
      </c>
      <c r="N179" s="173">
        <f t="shared" si="14"/>
        <v>7.8763979634534298E-2</v>
      </c>
      <c r="O179" s="173">
        <f t="shared" si="16"/>
        <v>7.6358032918983909E-3</v>
      </c>
      <c r="P179" s="167">
        <v>122.001848520606</v>
      </c>
      <c r="Q179" s="170">
        <f t="shared" si="13"/>
        <v>1.0521682250784758E-2</v>
      </c>
      <c r="R179" s="170">
        <f t="shared" si="15"/>
        <v>2.2078957349608519E-2</v>
      </c>
      <c r="S179" s="170">
        <f t="shared" si="17"/>
        <v>-1.7737074254421503E-2</v>
      </c>
    </row>
    <row r="180" spans="11:19" ht="15" x14ac:dyDescent="0.25">
      <c r="K180" s="41">
        <v>40374</v>
      </c>
      <c r="L180" s="172">
        <v>116.687193928258</v>
      </c>
      <c r="M180" s="173">
        <f t="shared" si="12"/>
        <v>-1.2042003459811212E-2</v>
      </c>
      <c r="N180" s="173">
        <f t="shared" si="14"/>
        <v>2.1896137561953966E-2</v>
      </c>
      <c r="O180" s="173">
        <f t="shared" si="16"/>
        <v>4.6472725646367063E-2</v>
      </c>
      <c r="P180" s="167">
        <v>123.74886185628399</v>
      </c>
      <c r="Q180" s="170">
        <f t="shared" si="13"/>
        <v>1.4319564472688562E-2</v>
      </c>
      <c r="R180" s="170">
        <f t="shared" si="15"/>
        <v>3.0075487407833279E-2</v>
      </c>
      <c r="S180" s="170">
        <f t="shared" si="17"/>
        <v>1.8855659888289189E-2</v>
      </c>
    </row>
    <row r="181" spans="11:19" ht="15" x14ac:dyDescent="0.25">
      <c r="K181" s="41">
        <v>40405</v>
      </c>
      <c r="L181" s="172">
        <v>116.227928916096</v>
      </c>
      <c r="M181" s="173">
        <f t="shared" si="12"/>
        <v>-3.9358647397448321E-3</v>
      </c>
      <c r="N181" s="173">
        <f t="shared" si="14"/>
        <v>-1.0159671714170537E-2</v>
      </c>
      <c r="O181" s="173">
        <f t="shared" si="16"/>
        <v>3.1017022219925972E-2</v>
      </c>
      <c r="P181" s="167">
        <v>128.644349971157</v>
      </c>
      <c r="Q181" s="170">
        <f t="shared" si="13"/>
        <v>3.9559863755016966E-2</v>
      </c>
      <c r="R181" s="170">
        <f t="shared" si="15"/>
        <v>6.5540453044494074E-2</v>
      </c>
      <c r="S181" s="170">
        <f t="shared" si="17"/>
        <v>6.1506417981261885E-2</v>
      </c>
    </row>
    <row r="182" spans="11:19" ht="15" x14ac:dyDescent="0.25">
      <c r="K182" s="41">
        <v>40436</v>
      </c>
      <c r="L182" s="172">
        <v>116.939624786568</v>
      </c>
      <c r="M182" s="173">
        <f t="shared" si="12"/>
        <v>6.1232775728607969E-3</v>
      </c>
      <c r="N182" s="173">
        <f t="shared" si="14"/>
        <v>-9.9047416348828632E-3</v>
      </c>
      <c r="O182" s="173">
        <f t="shared" si="16"/>
        <v>2.6689161400144323E-2</v>
      </c>
      <c r="P182" s="167">
        <v>133.791528306034</v>
      </c>
      <c r="Q182" s="170">
        <f t="shared" si="13"/>
        <v>4.0010916422143827E-2</v>
      </c>
      <c r="R182" s="170">
        <f t="shared" si="15"/>
        <v>9.6635255353829441E-2</v>
      </c>
      <c r="S182" s="170">
        <f t="shared" si="17"/>
        <v>0.11586456868114481</v>
      </c>
    </row>
    <row r="183" spans="11:19" ht="15" x14ac:dyDescent="0.25">
      <c r="K183" s="41">
        <v>40466</v>
      </c>
      <c r="L183" s="172">
        <v>118.30413504125799</v>
      </c>
      <c r="M183" s="173">
        <f t="shared" si="12"/>
        <v>1.1668502076865872E-2</v>
      </c>
      <c r="N183" s="173">
        <f t="shared" si="14"/>
        <v>1.3857057133400019E-2</v>
      </c>
      <c r="O183" s="173">
        <f t="shared" si="16"/>
        <v>4.2733418330675565E-2</v>
      </c>
      <c r="P183" s="167">
        <v>138.28813391982601</v>
      </c>
      <c r="Q183" s="170">
        <f t="shared" si="13"/>
        <v>3.3609045884478661E-2</v>
      </c>
      <c r="R183" s="170">
        <f t="shared" si="15"/>
        <v>0.11749014775123534</v>
      </c>
      <c r="S183" s="170">
        <f t="shared" si="17"/>
        <v>0.15409767622487491</v>
      </c>
    </row>
    <row r="184" spans="11:19" ht="15" x14ac:dyDescent="0.25">
      <c r="K184" s="41">
        <v>40497</v>
      </c>
      <c r="L184" s="172">
        <v>117.657464650945</v>
      </c>
      <c r="M184" s="173">
        <f t="shared" si="12"/>
        <v>-5.4661689558650473E-3</v>
      </c>
      <c r="N184" s="173">
        <f t="shared" si="14"/>
        <v>1.2299416742433511E-2</v>
      </c>
      <c r="O184" s="173">
        <f t="shared" si="16"/>
        <v>7.1929845575042117E-2</v>
      </c>
      <c r="P184" s="167">
        <v>139.84277143899601</v>
      </c>
      <c r="Q184" s="170">
        <f t="shared" si="13"/>
        <v>1.1242016759524187E-2</v>
      </c>
      <c r="R184" s="170">
        <f t="shared" si="15"/>
        <v>8.7049462105018849E-2</v>
      </c>
      <c r="S184" s="170">
        <f t="shared" si="17"/>
        <v>0.18358626234582576</v>
      </c>
    </row>
    <row r="185" spans="11:19" ht="15" x14ac:dyDescent="0.25">
      <c r="K185" s="41">
        <v>40527</v>
      </c>
      <c r="L185" s="172">
        <v>118.33513569840601</v>
      </c>
      <c r="M185" s="173">
        <f t="shared" si="12"/>
        <v>5.7596944611331136E-3</v>
      </c>
      <c r="N185" s="173">
        <f t="shared" si="14"/>
        <v>1.1933601757188939E-2</v>
      </c>
      <c r="O185" s="173">
        <f t="shared" si="16"/>
        <v>0.11678926115596533</v>
      </c>
      <c r="P185" s="167">
        <v>141.159248204108</v>
      </c>
      <c r="Q185" s="170">
        <f t="shared" si="13"/>
        <v>9.4139779379749378E-3</v>
      </c>
      <c r="R185" s="170">
        <f t="shared" si="15"/>
        <v>5.5068657869137505E-2</v>
      </c>
      <c r="S185" s="170">
        <f t="shared" si="17"/>
        <v>0.19902465386295787</v>
      </c>
    </row>
    <row r="186" spans="11:19" ht="15" x14ac:dyDescent="0.25">
      <c r="K186" s="41">
        <v>40558</v>
      </c>
      <c r="L186" s="172">
        <v>119.57148040132201</v>
      </c>
      <c r="M186" s="173">
        <f t="shared" si="12"/>
        <v>1.0447824271457407E-2</v>
      </c>
      <c r="N186" s="173">
        <f t="shared" si="14"/>
        <v>1.0712604082875332E-2</v>
      </c>
      <c r="O186" s="173">
        <f t="shared" si="16"/>
        <v>0.14194134312171225</v>
      </c>
      <c r="P186" s="167">
        <v>142.80678801496799</v>
      </c>
      <c r="Q186" s="170">
        <f t="shared" si="13"/>
        <v>1.1671497488267679E-2</v>
      </c>
      <c r="R186" s="170">
        <f t="shared" si="15"/>
        <v>3.2675645892811911E-2</v>
      </c>
      <c r="S186" s="170">
        <f t="shared" si="17"/>
        <v>0.21297650307005633</v>
      </c>
    </row>
    <row r="187" spans="11:19" ht="15" x14ac:dyDescent="0.25">
      <c r="K187" s="41">
        <v>40589</v>
      </c>
      <c r="L187" s="172">
        <v>122.586063092652</v>
      </c>
      <c r="M187" s="173">
        <f t="shared" si="12"/>
        <v>2.5211552798477088E-2</v>
      </c>
      <c r="N187" s="173">
        <f t="shared" si="14"/>
        <v>4.1889381658262836E-2</v>
      </c>
      <c r="O187" s="173">
        <f t="shared" si="16"/>
        <v>0.1560842563785374</v>
      </c>
      <c r="P187" s="167">
        <v>141.903054343522</v>
      </c>
      <c r="Q187" s="170">
        <f t="shared" si="13"/>
        <v>-6.3283663473424623E-3</v>
      </c>
      <c r="R187" s="170">
        <f t="shared" si="15"/>
        <v>1.4732852355008985E-2</v>
      </c>
      <c r="S187" s="170">
        <f t="shared" si="17"/>
        <v>0.19725707677021576</v>
      </c>
    </row>
    <row r="188" spans="11:19" ht="15" x14ac:dyDescent="0.25">
      <c r="K188" s="41">
        <v>40617</v>
      </c>
      <c r="L188" s="172">
        <v>122.756975644032</v>
      </c>
      <c r="M188" s="173">
        <f t="shared" si="12"/>
        <v>1.3942249801335294E-3</v>
      </c>
      <c r="N188" s="173">
        <f t="shared" si="14"/>
        <v>3.7367092364652299E-2</v>
      </c>
      <c r="O188" s="173">
        <f t="shared" si="16"/>
        <v>0.12121242429817403</v>
      </c>
      <c r="P188" s="167">
        <v>139.83008046063401</v>
      </c>
      <c r="Q188" s="170">
        <f t="shared" si="13"/>
        <v>-1.4608380999817649E-2</v>
      </c>
      <c r="R188" s="170">
        <f t="shared" si="15"/>
        <v>-9.4160868691514077E-3</v>
      </c>
      <c r="S188" s="170">
        <f t="shared" si="17"/>
        <v>0.17143620835530249</v>
      </c>
    </row>
    <row r="189" spans="11:19" ht="15" x14ac:dyDescent="0.25">
      <c r="K189" s="41">
        <v>40648</v>
      </c>
      <c r="L189" s="172">
        <v>121.605726769222</v>
      </c>
      <c r="M189" s="173">
        <f t="shared" si="12"/>
        <v>-9.3782766215123603E-3</v>
      </c>
      <c r="N189" s="173">
        <f t="shared" si="14"/>
        <v>1.7012805738227721E-2</v>
      </c>
      <c r="O189" s="173">
        <f t="shared" si="16"/>
        <v>6.4970527676630807E-2</v>
      </c>
      <c r="P189" s="167">
        <v>138.01334432309699</v>
      </c>
      <c r="Q189" s="170">
        <f t="shared" si="13"/>
        <v>-1.2992455783135126E-2</v>
      </c>
      <c r="R189" s="170">
        <f t="shared" si="15"/>
        <v>-3.3565937295421788E-2</v>
      </c>
      <c r="S189" s="170">
        <f t="shared" si="17"/>
        <v>0.14881188230645614</v>
      </c>
    </row>
    <row r="190" spans="11:19" ht="15" x14ac:dyDescent="0.25">
      <c r="K190" s="41">
        <v>40678</v>
      </c>
      <c r="L190" s="172">
        <v>120.204079787355</v>
      </c>
      <c r="M190" s="173">
        <f t="shared" si="12"/>
        <v>-1.1526159327405638E-2</v>
      </c>
      <c r="N190" s="173">
        <f t="shared" si="14"/>
        <v>-1.9431110235562987E-2</v>
      </c>
      <c r="O190" s="173">
        <f t="shared" si="16"/>
        <v>2.3702709904641406E-2</v>
      </c>
      <c r="P190" s="167">
        <v>139.40072673264501</v>
      </c>
      <c r="Q190" s="170">
        <f t="shared" si="13"/>
        <v>1.0052523662495094E-2</v>
      </c>
      <c r="R190" s="170">
        <f t="shared" si="15"/>
        <v>-1.7634064484752354E-2</v>
      </c>
      <c r="S190" s="170">
        <f t="shared" si="17"/>
        <v>0.15463379115163156</v>
      </c>
    </row>
    <row r="191" spans="11:19" ht="15" x14ac:dyDescent="0.25">
      <c r="K191" s="41">
        <v>40709</v>
      </c>
      <c r="L191" s="172">
        <v>120.001527532398</v>
      </c>
      <c r="M191" s="173">
        <f t="shared" si="12"/>
        <v>-1.685069719058796E-3</v>
      </c>
      <c r="N191" s="173">
        <f t="shared" si="14"/>
        <v>-2.2446366873880796E-2</v>
      </c>
      <c r="O191" s="173">
        <f t="shared" si="16"/>
        <v>1.601953677591661E-2</v>
      </c>
      <c r="P191" s="167">
        <v>141.36462571626299</v>
      </c>
      <c r="Q191" s="170">
        <f t="shared" si="13"/>
        <v>1.4088154557361232E-2</v>
      </c>
      <c r="R191" s="170">
        <f t="shared" si="15"/>
        <v>1.0974357238255239E-2</v>
      </c>
      <c r="S191" s="170">
        <f t="shared" si="17"/>
        <v>0.15870888376241798</v>
      </c>
    </row>
    <row r="192" spans="11:19" ht="15" x14ac:dyDescent="0.25">
      <c r="K192" s="41">
        <v>40739</v>
      </c>
      <c r="L192" s="172">
        <v>118.694365571205</v>
      </c>
      <c r="M192" s="173">
        <f t="shared" si="12"/>
        <v>-1.0892877683078672E-2</v>
      </c>
      <c r="N192" s="173">
        <f t="shared" si="14"/>
        <v>-2.3940987611069109E-2</v>
      </c>
      <c r="O192" s="173">
        <f t="shared" si="16"/>
        <v>1.7201301834210314E-2</v>
      </c>
      <c r="P192" s="167">
        <v>143.731324426192</v>
      </c>
      <c r="Q192" s="170">
        <f t="shared" si="13"/>
        <v>1.6741802964762131E-2</v>
      </c>
      <c r="R192" s="170">
        <f t="shared" si="15"/>
        <v>4.1430632169226378E-2</v>
      </c>
      <c r="S192" s="170">
        <f t="shared" si="17"/>
        <v>0.16147593012301553</v>
      </c>
    </row>
    <row r="193" spans="11:19" ht="15" x14ac:dyDescent="0.25">
      <c r="K193" s="41">
        <v>40770</v>
      </c>
      <c r="L193" s="172">
        <v>118.13020695455999</v>
      </c>
      <c r="M193" s="173">
        <f t="shared" si="12"/>
        <v>-4.7530362029405415E-3</v>
      </c>
      <c r="N193" s="173">
        <f t="shared" si="14"/>
        <v>-1.7252932150587208E-2</v>
      </c>
      <c r="O193" s="173">
        <f t="shared" si="16"/>
        <v>1.6366789430079409E-2</v>
      </c>
      <c r="P193" s="167">
        <v>145.44359812281601</v>
      </c>
      <c r="Q193" s="170">
        <f t="shared" si="13"/>
        <v>1.1913016897741713E-2</v>
      </c>
      <c r="R193" s="170">
        <f t="shared" si="15"/>
        <v>4.3348923149881147E-2</v>
      </c>
      <c r="S193" s="170">
        <f t="shared" si="17"/>
        <v>0.13058675453236401</v>
      </c>
    </row>
    <row r="194" spans="11:19" ht="15" x14ac:dyDescent="0.25">
      <c r="K194" s="41">
        <v>40801</v>
      </c>
      <c r="L194" s="172">
        <v>118.58713146362599</v>
      </c>
      <c r="M194" s="173">
        <f t="shared" si="12"/>
        <v>3.8679734916722275E-3</v>
      </c>
      <c r="N194" s="173">
        <f t="shared" si="14"/>
        <v>-1.1786483871133679E-2</v>
      </c>
      <c r="O194" s="173">
        <f t="shared" si="16"/>
        <v>1.4088523715249934E-2</v>
      </c>
      <c r="P194" s="167">
        <v>148.91563195299801</v>
      </c>
      <c r="Q194" s="170">
        <f t="shared" si="13"/>
        <v>2.387202926078702E-2</v>
      </c>
      <c r="R194" s="170">
        <f t="shared" si="15"/>
        <v>5.3415104369114674E-2</v>
      </c>
      <c r="S194" s="170">
        <f t="shared" si="17"/>
        <v>0.11304231171026924</v>
      </c>
    </row>
    <row r="195" spans="11:19" ht="15" x14ac:dyDescent="0.25">
      <c r="K195" s="41">
        <v>40831</v>
      </c>
      <c r="L195" s="172">
        <v>121.368254188208</v>
      </c>
      <c r="M195" s="173">
        <f t="shared" si="12"/>
        <v>2.3452146031840426E-2</v>
      </c>
      <c r="N195" s="173">
        <f t="shared" si="14"/>
        <v>2.2527510923835203E-2</v>
      </c>
      <c r="O195" s="173">
        <f t="shared" si="16"/>
        <v>2.5900355434587352E-2</v>
      </c>
      <c r="P195" s="167">
        <v>151.219451486324</v>
      </c>
      <c r="Q195" s="170">
        <f t="shared" si="13"/>
        <v>1.5470635977646419E-2</v>
      </c>
      <c r="R195" s="170">
        <f t="shared" si="15"/>
        <v>5.2098087108195079E-2</v>
      </c>
      <c r="S195" s="170">
        <f t="shared" si="17"/>
        <v>9.3509957795764764E-2</v>
      </c>
    </row>
    <row r="196" spans="11:19" ht="15" x14ac:dyDescent="0.25">
      <c r="K196" s="41">
        <v>40862</v>
      </c>
      <c r="L196" s="172">
        <v>123.514173529837</v>
      </c>
      <c r="M196" s="173">
        <f t="shared" si="12"/>
        <v>1.7681059647618236E-2</v>
      </c>
      <c r="N196" s="173">
        <f t="shared" si="14"/>
        <v>4.5576544002398967E-2</v>
      </c>
      <c r="O196" s="173">
        <f t="shared" si="16"/>
        <v>4.9777622663101928E-2</v>
      </c>
      <c r="P196" s="167">
        <v>153.60225066955701</v>
      </c>
      <c r="Q196" s="170">
        <f t="shared" si="13"/>
        <v>1.5757226731168972E-2</v>
      </c>
      <c r="R196" s="170">
        <f t="shared" si="15"/>
        <v>5.6094958128384942E-2</v>
      </c>
      <c r="S196" s="170">
        <f t="shared" si="17"/>
        <v>9.8392495292924931E-2</v>
      </c>
    </row>
    <row r="197" spans="11:19" ht="15" x14ac:dyDescent="0.25">
      <c r="K197" s="41">
        <v>40892</v>
      </c>
      <c r="L197" s="172">
        <v>125.474277523566</v>
      </c>
      <c r="M197" s="173">
        <f t="shared" si="12"/>
        <v>1.5869466132609533E-2</v>
      </c>
      <c r="N197" s="173">
        <f t="shared" si="14"/>
        <v>5.807667303304731E-2</v>
      </c>
      <c r="O197" s="173">
        <f t="shared" si="16"/>
        <v>6.0329857087882299E-2</v>
      </c>
      <c r="P197" s="167">
        <v>152.63100500101999</v>
      </c>
      <c r="Q197" s="170">
        <f t="shared" si="13"/>
        <v>-6.3231213364604022E-3</v>
      </c>
      <c r="R197" s="170">
        <f t="shared" si="15"/>
        <v>2.4949516711547437E-2</v>
      </c>
      <c r="S197" s="170">
        <f t="shared" si="17"/>
        <v>8.1268191371524523E-2</v>
      </c>
    </row>
    <row r="198" spans="11:19" ht="15" x14ac:dyDescent="0.25">
      <c r="K198" s="41">
        <v>40923</v>
      </c>
      <c r="L198" s="172">
        <v>126.166294220784</v>
      </c>
      <c r="M198" s="173">
        <f t="shared" si="12"/>
        <v>5.515207665475641E-3</v>
      </c>
      <c r="N198" s="173">
        <f t="shared" si="14"/>
        <v>3.9532908046412185E-2</v>
      </c>
      <c r="O198" s="173">
        <f t="shared" si="16"/>
        <v>5.5153735634346779E-2</v>
      </c>
      <c r="P198" s="167">
        <v>151.49295141936599</v>
      </c>
      <c r="Q198" s="170">
        <f t="shared" si="13"/>
        <v>-7.456241159169319E-3</v>
      </c>
      <c r="R198" s="170">
        <f t="shared" si="15"/>
        <v>1.8086293155661348E-3</v>
      </c>
      <c r="S198" s="170">
        <f t="shared" si="17"/>
        <v>6.0824583516909447E-2</v>
      </c>
    </row>
    <row r="199" spans="11:19" ht="15" x14ac:dyDescent="0.25">
      <c r="K199" s="41">
        <v>40954</v>
      </c>
      <c r="L199" s="172">
        <v>127.003106574424</v>
      </c>
      <c r="M199" s="173">
        <f t="shared" si="12"/>
        <v>6.6326141923105375E-3</v>
      </c>
      <c r="N199" s="173">
        <f t="shared" si="14"/>
        <v>2.8247228191541796E-2</v>
      </c>
      <c r="O199" s="173">
        <f t="shared" si="16"/>
        <v>3.6032183188993816E-2</v>
      </c>
      <c r="P199" s="167">
        <v>148.05444663190801</v>
      </c>
      <c r="Q199" s="170">
        <f t="shared" si="13"/>
        <v>-2.269745724300698E-2</v>
      </c>
      <c r="R199" s="170">
        <f t="shared" si="15"/>
        <v>-3.6117986640599065E-2</v>
      </c>
      <c r="S199" s="170">
        <f t="shared" si="17"/>
        <v>4.3349259230844872E-2</v>
      </c>
    </row>
    <row r="200" spans="11:19" ht="15" x14ac:dyDescent="0.25">
      <c r="K200" s="41">
        <v>40983</v>
      </c>
      <c r="L200" s="172">
        <v>125.56629712703</v>
      </c>
      <c r="M200" s="173">
        <f t="shared" ref="M200:M263" si="18">L200/L199-1</f>
        <v>-1.1313183481476696E-2</v>
      </c>
      <c r="N200" s="173">
        <f t="shared" si="14"/>
        <v>7.333742443482727E-4</v>
      </c>
      <c r="O200" s="173">
        <f t="shared" si="16"/>
        <v>2.2885228869961916E-2</v>
      </c>
      <c r="P200" s="167">
        <v>147.08932692535299</v>
      </c>
      <c r="Q200" s="170">
        <f t="shared" ref="Q200:Q263" si="19">P200/P199-1</f>
        <v>-6.5186809887208819E-3</v>
      </c>
      <c r="R200" s="170">
        <f t="shared" si="15"/>
        <v>-3.6307682542154218E-2</v>
      </c>
      <c r="S200" s="170">
        <f t="shared" si="17"/>
        <v>5.1914769989442E-2</v>
      </c>
    </row>
    <row r="201" spans="11:19" ht="15" x14ac:dyDescent="0.25">
      <c r="K201" s="41">
        <v>41014</v>
      </c>
      <c r="L201" s="172">
        <v>125.06712229038099</v>
      </c>
      <c r="M201" s="173">
        <f t="shared" si="18"/>
        <v>-3.9753886836688679E-3</v>
      </c>
      <c r="N201" s="173">
        <f t="shared" si="14"/>
        <v>-8.7120885747782317E-3</v>
      </c>
      <c r="O201" s="173">
        <f t="shared" si="16"/>
        <v>2.8464083173713295E-2</v>
      </c>
      <c r="P201" s="167">
        <v>147.032528545791</v>
      </c>
      <c r="Q201" s="170">
        <f t="shared" si="19"/>
        <v>-3.8614888482579879E-4</v>
      </c>
      <c r="R201" s="170">
        <f t="shared" si="15"/>
        <v>-2.944310498795133E-2</v>
      </c>
      <c r="S201" s="170">
        <f t="shared" si="17"/>
        <v>6.5350088188426136E-2</v>
      </c>
    </row>
    <row r="202" spans="11:19" ht="15" x14ac:dyDescent="0.25">
      <c r="K202" s="41">
        <v>41044</v>
      </c>
      <c r="L202" s="172">
        <v>123.779348627552</v>
      </c>
      <c r="M202" s="173">
        <f t="shared" si="18"/>
        <v>-1.0296660219294429E-2</v>
      </c>
      <c r="N202" s="173">
        <f t="shared" ref="N202:N265" si="20">L202/L199-1</f>
        <v>-2.5383299935130887E-2</v>
      </c>
      <c r="O202" s="173">
        <f t="shared" si="16"/>
        <v>2.9743323575387448E-2</v>
      </c>
      <c r="P202" s="167">
        <v>149.14125403178599</v>
      </c>
      <c r="Q202" s="170">
        <f t="shared" si="19"/>
        <v>1.4341897720532293E-2</v>
      </c>
      <c r="R202" s="170">
        <f t="shared" ref="R202:R265" si="21">P202/P199-1</f>
        <v>7.3405927657139713E-3</v>
      </c>
      <c r="S202" s="170">
        <f t="shared" si="17"/>
        <v>6.9874293538097598E-2</v>
      </c>
    </row>
    <row r="203" spans="11:19" ht="15" x14ac:dyDescent="0.25">
      <c r="K203" s="41">
        <v>41075</v>
      </c>
      <c r="L203" s="172">
        <v>125.08410936701399</v>
      </c>
      <c r="M203" s="173">
        <f t="shared" si="18"/>
        <v>1.0541021211769142E-2</v>
      </c>
      <c r="N203" s="173">
        <f t="shared" si="20"/>
        <v>-3.8401049568913548E-3</v>
      </c>
      <c r="O203" s="173">
        <f t="shared" si="16"/>
        <v>4.2354309475300722E-2</v>
      </c>
      <c r="P203" s="167">
        <v>149.69368338695199</v>
      </c>
      <c r="Q203" s="170">
        <f t="shared" si="19"/>
        <v>3.7040680578444007E-3</v>
      </c>
      <c r="R203" s="170">
        <f t="shared" si="21"/>
        <v>1.770595131569741E-2</v>
      </c>
      <c r="S203" s="170">
        <f t="shared" si="17"/>
        <v>5.891896666855323E-2</v>
      </c>
    </row>
    <row r="204" spans="11:19" ht="15" x14ac:dyDescent="0.25">
      <c r="K204" s="41">
        <v>41105</v>
      </c>
      <c r="L204" s="172">
        <v>126.02230439958601</v>
      </c>
      <c r="M204" s="173">
        <f t="shared" si="18"/>
        <v>7.5005133531327317E-3</v>
      </c>
      <c r="N204" s="173">
        <f t="shared" si="20"/>
        <v>7.6373557791413749E-3</v>
      </c>
      <c r="O204" s="173">
        <f t="shared" si="16"/>
        <v>6.1737882780838138E-2</v>
      </c>
      <c r="P204" s="167">
        <v>152.391144643893</v>
      </c>
      <c r="Q204" s="170">
        <f t="shared" si="19"/>
        <v>1.8019873623980498E-2</v>
      </c>
      <c r="R204" s="170">
        <f t="shared" si="21"/>
        <v>3.644510606666973E-2</v>
      </c>
      <c r="S204" s="170">
        <f t="shared" si="17"/>
        <v>6.0250055109927869E-2</v>
      </c>
    </row>
    <row r="205" spans="11:19" ht="15" x14ac:dyDescent="0.25">
      <c r="K205" s="41">
        <v>41136</v>
      </c>
      <c r="L205" s="172">
        <v>127.513748482647</v>
      </c>
      <c r="M205" s="173">
        <f t="shared" si="18"/>
        <v>1.1834762823666356E-2</v>
      </c>
      <c r="N205" s="173">
        <f t="shared" si="20"/>
        <v>3.0169813434159254E-2</v>
      </c>
      <c r="O205" s="173">
        <f t="shared" si="16"/>
        <v>7.9433887148750104E-2</v>
      </c>
      <c r="P205" s="167">
        <v>155.33108678564599</v>
      </c>
      <c r="Q205" s="170">
        <f t="shared" si="19"/>
        <v>1.9292079921199079E-2</v>
      </c>
      <c r="R205" s="170">
        <f t="shared" si="21"/>
        <v>4.1503156145789033E-2</v>
      </c>
      <c r="S205" s="170">
        <f t="shared" si="17"/>
        <v>6.7981601049781126E-2</v>
      </c>
    </row>
    <row r="206" spans="11:19" ht="15" x14ac:dyDescent="0.25">
      <c r="K206" s="41">
        <v>41167</v>
      </c>
      <c r="L206" s="172">
        <v>127.429900232962</v>
      </c>
      <c r="M206" s="173">
        <f t="shared" si="18"/>
        <v>-6.5756242509340534E-4</v>
      </c>
      <c r="N206" s="173">
        <f t="shared" si="20"/>
        <v>1.8753708027493099E-2</v>
      </c>
      <c r="O206" s="173">
        <f t="shared" si="16"/>
        <v>7.4567692634072369E-2</v>
      </c>
      <c r="P206" s="167">
        <v>160.53178001743001</v>
      </c>
      <c r="Q206" s="170">
        <f t="shared" si="19"/>
        <v>3.3481341947738219E-2</v>
      </c>
      <c r="R206" s="170">
        <f t="shared" si="21"/>
        <v>7.2401830092335917E-2</v>
      </c>
      <c r="S206" s="170">
        <f t="shared" si="17"/>
        <v>7.8004893858949487E-2</v>
      </c>
    </row>
    <row r="207" spans="11:19" ht="15" x14ac:dyDescent="0.25">
      <c r="K207" s="41">
        <v>41197</v>
      </c>
      <c r="L207" s="172">
        <v>127.81344494331999</v>
      </c>
      <c r="M207" s="173">
        <f t="shared" si="18"/>
        <v>3.0098486278087311E-3</v>
      </c>
      <c r="N207" s="173">
        <f t="shared" si="20"/>
        <v>1.4212885189392566E-2</v>
      </c>
      <c r="O207" s="173">
        <f t="shared" si="16"/>
        <v>5.3104420082679349E-2</v>
      </c>
      <c r="P207" s="167">
        <v>162.948068883844</v>
      </c>
      <c r="Q207" s="170">
        <f t="shared" si="19"/>
        <v>1.5051778944652927E-2</v>
      </c>
      <c r="R207" s="170">
        <f t="shared" si="21"/>
        <v>6.9275181734610447E-2</v>
      </c>
      <c r="S207" s="170">
        <f t="shared" si="17"/>
        <v>7.7560242959753722E-2</v>
      </c>
    </row>
    <row r="208" spans="11:19" ht="15" x14ac:dyDescent="0.25">
      <c r="K208" s="41">
        <v>41228</v>
      </c>
      <c r="L208" s="172">
        <v>128.07267824861901</v>
      </c>
      <c r="M208" s="173">
        <f t="shared" si="18"/>
        <v>2.0282162444957841E-3</v>
      </c>
      <c r="N208" s="173">
        <f t="shared" si="20"/>
        <v>4.3832902147651343E-3</v>
      </c>
      <c r="O208" s="173">
        <f t="shared" si="16"/>
        <v>3.690673376590925E-2</v>
      </c>
      <c r="P208" s="167">
        <v>164.176885373912</v>
      </c>
      <c r="Q208" s="170">
        <f t="shared" si="19"/>
        <v>7.5411540528531606E-3</v>
      </c>
      <c r="R208" s="170">
        <f t="shared" si="21"/>
        <v>5.6948024837250033E-2</v>
      </c>
      <c r="S208" s="170">
        <f t="shared" si="17"/>
        <v>6.8844269262070323E-2</v>
      </c>
    </row>
    <row r="209" spans="11:19" ht="15" x14ac:dyDescent="0.25">
      <c r="K209" s="41">
        <v>41258</v>
      </c>
      <c r="L209" s="172">
        <v>129.287215092179</v>
      </c>
      <c r="M209" s="173">
        <f t="shared" si="18"/>
        <v>9.4831845493406064E-3</v>
      </c>
      <c r="N209" s="173">
        <f t="shared" si="20"/>
        <v>1.4575188835756148E-2</v>
      </c>
      <c r="O209" s="173">
        <f t="shared" si="16"/>
        <v>3.0388201023089145E-2</v>
      </c>
      <c r="P209" s="167">
        <v>163.54040202373</v>
      </c>
      <c r="Q209" s="170">
        <f t="shared" si="19"/>
        <v>-3.8768146242537105E-3</v>
      </c>
      <c r="R209" s="170">
        <f t="shared" si="21"/>
        <v>1.8741597495357754E-2</v>
      </c>
      <c r="S209" s="170">
        <f t="shared" si="17"/>
        <v>7.147562857649481E-2</v>
      </c>
    </row>
    <row r="210" spans="11:19" ht="15" x14ac:dyDescent="0.25">
      <c r="K210" s="41">
        <v>41289</v>
      </c>
      <c r="L210" s="172">
        <v>129.24139836162001</v>
      </c>
      <c r="M210" s="173">
        <f t="shared" si="18"/>
        <v>-3.5437943748972689E-4</v>
      </c>
      <c r="N210" s="173">
        <f t="shared" si="20"/>
        <v>1.1172169085445161E-2</v>
      </c>
      <c r="O210" s="173">
        <f t="shared" si="16"/>
        <v>2.4373420491012876E-2</v>
      </c>
      <c r="P210" s="167">
        <v>162.450696240692</v>
      </c>
      <c r="Q210" s="170">
        <f t="shared" si="19"/>
        <v>-6.6632206448892228E-3</v>
      </c>
      <c r="R210" s="170">
        <f t="shared" si="21"/>
        <v>-3.0523383711074104E-3</v>
      </c>
      <c r="S210" s="170">
        <f t="shared" si="17"/>
        <v>7.2331713909200568E-2</v>
      </c>
    </row>
    <row r="211" spans="11:19" ht="15" x14ac:dyDescent="0.25">
      <c r="K211" s="41">
        <v>41320</v>
      </c>
      <c r="L211" s="172">
        <v>129.79847364618399</v>
      </c>
      <c r="M211" s="173">
        <f t="shared" si="18"/>
        <v>4.3103470840299973E-3</v>
      </c>
      <c r="N211" s="173">
        <f t="shared" si="20"/>
        <v>1.3475125383220377E-2</v>
      </c>
      <c r="O211" s="173">
        <f t="shared" ref="O211:O274" si="22">L211/L199-1</f>
        <v>2.2010225947677098E-2</v>
      </c>
      <c r="P211" s="167">
        <v>162.75475481993601</v>
      </c>
      <c r="Q211" s="170">
        <f t="shared" si="19"/>
        <v>1.871697605983158E-3</v>
      </c>
      <c r="R211" s="170">
        <f t="shared" si="21"/>
        <v>-8.6621850008732348E-3</v>
      </c>
      <c r="S211" s="170">
        <f t="shared" ref="S211:S274" si="23">P211/P199-1</f>
        <v>9.92898796520163E-2</v>
      </c>
    </row>
    <row r="212" spans="11:19" ht="15" x14ac:dyDescent="0.25">
      <c r="K212" s="41">
        <v>41348</v>
      </c>
      <c r="L212" s="172">
        <v>131.13218800784799</v>
      </c>
      <c r="M212" s="173">
        <f t="shared" si="18"/>
        <v>1.0275269995081437E-2</v>
      </c>
      <c r="N212" s="173">
        <f t="shared" si="20"/>
        <v>1.4270343083448545E-2</v>
      </c>
      <c r="O212" s="173">
        <f t="shared" si="22"/>
        <v>4.4326312140806623E-2</v>
      </c>
      <c r="P212" s="167">
        <v>162.80042681143101</v>
      </c>
      <c r="Q212" s="170">
        <f t="shared" si="19"/>
        <v>2.806184774479803E-4</v>
      </c>
      <c r="R212" s="170">
        <f t="shared" si="21"/>
        <v>-4.524724185229867E-3</v>
      </c>
      <c r="S212" s="170">
        <f t="shared" si="23"/>
        <v>0.10681332367542429</v>
      </c>
    </row>
    <row r="213" spans="11:19" ht="15" x14ac:dyDescent="0.25">
      <c r="K213" s="41">
        <v>41379</v>
      </c>
      <c r="L213" s="172">
        <v>133.251735717218</v>
      </c>
      <c r="M213" s="173">
        <f t="shared" si="18"/>
        <v>1.6163443480735395E-2</v>
      </c>
      <c r="N213" s="173">
        <f t="shared" si="20"/>
        <v>3.1029820215787041E-2</v>
      </c>
      <c r="O213" s="173">
        <f t="shared" si="22"/>
        <v>6.5441766604607432E-2</v>
      </c>
      <c r="P213" s="167">
        <v>164.651678100162</v>
      </c>
      <c r="Q213" s="170">
        <f t="shared" si="19"/>
        <v>1.1371292600327543E-2</v>
      </c>
      <c r="R213" s="170">
        <f t="shared" si="21"/>
        <v>1.3548614505221712E-2</v>
      </c>
      <c r="S213" s="170">
        <f t="shared" si="23"/>
        <v>0.11983164357323695</v>
      </c>
    </row>
    <row r="214" spans="11:19" ht="15" x14ac:dyDescent="0.25">
      <c r="K214" s="41">
        <v>41409</v>
      </c>
      <c r="L214" s="172">
        <v>136.402259579397</v>
      </c>
      <c r="M214" s="173">
        <f t="shared" si="18"/>
        <v>2.3643398303380581E-2</v>
      </c>
      <c r="N214" s="173">
        <f t="shared" si="20"/>
        <v>5.0877223342503886E-2</v>
      </c>
      <c r="O214" s="173">
        <f t="shared" si="22"/>
        <v>0.10197913538733294</v>
      </c>
      <c r="P214" s="167">
        <v>166.13604962723201</v>
      </c>
      <c r="Q214" s="170">
        <f t="shared" si="19"/>
        <v>9.0152225850199663E-3</v>
      </c>
      <c r="R214" s="170">
        <f t="shared" si="21"/>
        <v>2.0775397997047085E-2</v>
      </c>
      <c r="S214" s="170">
        <f t="shared" si="23"/>
        <v>0.11395100373652478</v>
      </c>
    </row>
    <row r="215" spans="11:19" ht="15" x14ac:dyDescent="0.25">
      <c r="K215" s="41">
        <v>41440</v>
      </c>
      <c r="L215" s="172">
        <v>138.58555867058399</v>
      </c>
      <c r="M215" s="173">
        <f t="shared" si="18"/>
        <v>1.6006326419513162E-2</v>
      </c>
      <c r="N215" s="173">
        <f t="shared" si="20"/>
        <v>5.6838605196535941E-2</v>
      </c>
      <c r="O215" s="173">
        <f t="shared" si="22"/>
        <v>0.10793896500437872</v>
      </c>
      <c r="P215" s="167">
        <v>169.02211679985501</v>
      </c>
      <c r="Q215" s="170">
        <f t="shared" si="19"/>
        <v>1.7371709385763268E-2</v>
      </c>
      <c r="R215" s="170">
        <f t="shared" si="21"/>
        <v>3.8216668778334961E-2</v>
      </c>
      <c r="S215" s="170">
        <f t="shared" si="23"/>
        <v>0.12911989988876038</v>
      </c>
    </row>
    <row r="216" spans="11:19" ht="15" x14ac:dyDescent="0.25">
      <c r="K216" s="41">
        <v>41470</v>
      </c>
      <c r="L216" s="172">
        <v>142.23792343401701</v>
      </c>
      <c r="M216" s="173">
        <f t="shared" si="18"/>
        <v>2.6354584117344038E-2</v>
      </c>
      <c r="N216" s="173">
        <f t="shared" si="20"/>
        <v>6.7437678529525202E-2</v>
      </c>
      <c r="O216" s="173">
        <f t="shared" si="22"/>
        <v>0.12867261165940302</v>
      </c>
      <c r="P216" s="167">
        <v>170.10534613318299</v>
      </c>
      <c r="Q216" s="170">
        <f t="shared" si="19"/>
        <v>6.4088023143780148E-3</v>
      </c>
      <c r="R216" s="170">
        <f t="shared" si="21"/>
        <v>3.3122456424060198E-2</v>
      </c>
      <c r="S216" s="170">
        <f t="shared" si="23"/>
        <v>0.11624167224863657</v>
      </c>
    </row>
    <row r="217" spans="11:19" ht="15" x14ac:dyDescent="0.25">
      <c r="K217" s="41">
        <v>41501</v>
      </c>
      <c r="L217" s="172">
        <v>143.63348473509299</v>
      </c>
      <c r="M217" s="173">
        <f t="shared" si="18"/>
        <v>9.8114572216978502E-3</v>
      </c>
      <c r="N217" s="173">
        <f t="shared" si="20"/>
        <v>5.3013968962052571E-2</v>
      </c>
      <c r="O217" s="173">
        <f t="shared" si="22"/>
        <v>0.12641567238249363</v>
      </c>
      <c r="P217" s="167">
        <v>170.718011601608</v>
      </c>
      <c r="Q217" s="170">
        <f t="shared" si="19"/>
        <v>3.6016826181659578E-3</v>
      </c>
      <c r="R217" s="170">
        <f t="shared" si="21"/>
        <v>2.757957700725866E-2</v>
      </c>
      <c r="S217" s="170">
        <f t="shared" si="23"/>
        <v>9.9058888561023739E-2</v>
      </c>
    </row>
    <row r="218" spans="11:19" ht="15" x14ac:dyDescent="0.25">
      <c r="K218" s="41">
        <v>41532</v>
      </c>
      <c r="L218" s="172">
        <v>146.33034542464401</v>
      </c>
      <c r="M218" s="173">
        <f t="shared" si="18"/>
        <v>1.8775988722441017E-2</v>
      </c>
      <c r="N218" s="173">
        <f t="shared" si="20"/>
        <v>5.5884515156945591E-2</v>
      </c>
      <c r="O218" s="173">
        <f t="shared" si="22"/>
        <v>0.14832033264664735</v>
      </c>
      <c r="P218" s="167">
        <v>171.83159042159701</v>
      </c>
      <c r="Q218" s="170">
        <f t="shared" si="19"/>
        <v>6.5229134848858727E-3</v>
      </c>
      <c r="R218" s="170">
        <f t="shared" si="21"/>
        <v>1.6621928981452649E-2</v>
      </c>
      <c r="S218" s="170">
        <f t="shared" si="23"/>
        <v>7.0389865501647719E-2</v>
      </c>
    </row>
    <row r="219" spans="11:19" ht="15" x14ac:dyDescent="0.25">
      <c r="K219" s="41">
        <v>41562</v>
      </c>
      <c r="L219" s="172">
        <v>146.723078081328</v>
      </c>
      <c r="M219" s="173">
        <f t="shared" si="18"/>
        <v>2.6838770560153602E-3</v>
      </c>
      <c r="N219" s="173">
        <f t="shared" si="20"/>
        <v>3.1532762423880811E-2</v>
      </c>
      <c r="O219" s="173">
        <f t="shared" si="22"/>
        <v>0.14794713612792187</v>
      </c>
      <c r="P219" s="167">
        <v>174.17130510892301</v>
      </c>
      <c r="Q219" s="170">
        <f t="shared" si="19"/>
        <v>1.3616324458066043E-2</v>
      </c>
      <c r="R219" s="170">
        <f t="shared" si="21"/>
        <v>2.3902593705412478E-2</v>
      </c>
      <c r="S219" s="170">
        <f t="shared" si="23"/>
        <v>6.8876153623393943E-2</v>
      </c>
    </row>
    <row r="220" spans="11:19" ht="15" x14ac:dyDescent="0.25">
      <c r="K220" s="41">
        <v>41593</v>
      </c>
      <c r="L220" s="172">
        <v>147.53968468179201</v>
      </c>
      <c r="M220" s="173">
        <f t="shared" si="18"/>
        <v>5.565631604398158E-3</v>
      </c>
      <c r="N220" s="173">
        <f t="shared" si="20"/>
        <v>2.7195608001179705E-2</v>
      </c>
      <c r="O220" s="173">
        <f t="shared" si="22"/>
        <v>0.15199968251919427</v>
      </c>
      <c r="P220" s="167">
        <v>176.663952309151</v>
      </c>
      <c r="Q220" s="170">
        <f t="shared" si="19"/>
        <v>1.4311468807500338E-2</v>
      </c>
      <c r="R220" s="170">
        <f t="shared" si="21"/>
        <v>3.4829018050061444E-2</v>
      </c>
      <c r="S220" s="170">
        <f t="shared" si="23"/>
        <v>7.6058617550209817E-2</v>
      </c>
    </row>
    <row r="221" spans="11:19" ht="15" x14ac:dyDescent="0.25">
      <c r="K221" s="41">
        <v>41623</v>
      </c>
      <c r="L221" s="172">
        <v>145.83354950126201</v>
      </c>
      <c r="M221" s="173">
        <f t="shared" si="18"/>
        <v>-1.1563906919075495E-2</v>
      </c>
      <c r="N221" s="173">
        <f t="shared" si="20"/>
        <v>-3.39503007349784E-3</v>
      </c>
      <c r="O221" s="173">
        <f t="shared" si="22"/>
        <v>0.12798121142361851</v>
      </c>
      <c r="P221" s="167">
        <v>177.20679472672799</v>
      </c>
      <c r="Q221" s="170">
        <f t="shared" si="19"/>
        <v>3.0727401401449139E-3</v>
      </c>
      <c r="R221" s="170">
        <f t="shared" si="21"/>
        <v>3.1281816643509153E-2</v>
      </c>
      <c r="S221" s="170">
        <f t="shared" si="23"/>
        <v>8.3565849991092511E-2</v>
      </c>
    </row>
    <row r="222" spans="11:19" ht="15" x14ac:dyDescent="0.25">
      <c r="K222" s="41">
        <v>41654</v>
      </c>
      <c r="L222" s="172">
        <v>145.11602398336899</v>
      </c>
      <c r="M222" s="173">
        <f t="shared" si="18"/>
        <v>-4.9201676867010047E-3</v>
      </c>
      <c r="N222" s="173">
        <f t="shared" si="20"/>
        <v>-1.0952974262632531E-2</v>
      </c>
      <c r="O222" s="173">
        <f t="shared" si="22"/>
        <v>0.12282926231834357</v>
      </c>
      <c r="P222" s="167">
        <v>178.24451051866899</v>
      </c>
      <c r="Q222" s="170">
        <f t="shared" si="19"/>
        <v>5.855959380910214E-3</v>
      </c>
      <c r="R222" s="170">
        <f t="shared" si="21"/>
        <v>2.3386202492992059E-2</v>
      </c>
      <c r="S222" s="170">
        <f t="shared" si="23"/>
        <v>9.7222201218370774E-2</v>
      </c>
    </row>
    <row r="223" spans="11:19" ht="15" x14ac:dyDescent="0.25">
      <c r="K223" s="41">
        <v>41685</v>
      </c>
      <c r="L223" s="172">
        <v>143.566981649101</v>
      </c>
      <c r="M223" s="173">
        <f t="shared" si="18"/>
        <v>-1.0674509208201011E-2</v>
      </c>
      <c r="N223" s="173">
        <f t="shared" si="20"/>
        <v>-2.6926335387385314E-2</v>
      </c>
      <c r="O223" s="173">
        <f t="shared" si="22"/>
        <v>0.10607603938739985</v>
      </c>
      <c r="P223" s="167">
        <v>179.014815764384</v>
      </c>
      <c r="Q223" s="170">
        <f t="shared" si="19"/>
        <v>4.3216211454339959E-3</v>
      </c>
      <c r="R223" s="170">
        <f t="shared" si="21"/>
        <v>1.3306978727154917E-2</v>
      </c>
      <c r="S223" s="170">
        <f t="shared" si="23"/>
        <v>9.9905289786693663E-2</v>
      </c>
    </row>
    <row r="224" spans="11:19" ht="15" x14ac:dyDescent="0.25">
      <c r="K224" s="41">
        <v>41713</v>
      </c>
      <c r="L224" s="172">
        <v>143.88900319554901</v>
      </c>
      <c r="M224" s="173">
        <f t="shared" si="18"/>
        <v>2.2430056183466718E-3</v>
      </c>
      <c r="N224" s="173">
        <f t="shared" si="20"/>
        <v>-1.3334012045672528E-2</v>
      </c>
      <c r="O224" s="173">
        <f t="shared" si="22"/>
        <v>9.7282104275859149E-2</v>
      </c>
      <c r="P224" s="167">
        <v>180.57828972597099</v>
      </c>
      <c r="Q224" s="170">
        <f t="shared" si="19"/>
        <v>8.7337685146955391E-3</v>
      </c>
      <c r="R224" s="170">
        <f t="shared" si="21"/>
        <v>1.9025765938841088E-2</v>
      </c>
      <c r="S224" s="170">
        <f t="shared" si="23"/>
        <v>0.10920034586353866</v>
      </c>
    </row>
    <row r="225" spans="11:19" ht="15" x14ac:dyDescent="0.25">
      <c r="K225" s="41">
        <v>41744</v>
      </c>
      <c r="L225" s="172">
        <v>144.91901191437799</v>
      </c>
      <c r="M225" s="173">
        <f t="shared" si="18"/>
        <v>7.1583560658152745E-3</v>
      </c>
      <c r="N225" s="173">
        <f t="shared" si="20"/>
        <v>-1.3576176054380662E-3</v>
      </c>
      <c r="O225" s="173">
        <f t="shared" si="22"/>
        <v>8.7558155504404489E-2</v>
      </c>
      <c r="P225" s="167">
        <v>180.02538388401101</v>
      </c>
      <c r="Q225" s="170">
        <f t="shared" si="19"/>
        <v>-3.0618622138852691E-3</v>
      </c>
      <c r="R225" s="170">
        <f t="shared" si="21"/>
        <v>9.9911821136027257E-3</v>
      </c>
      <c r="S225" s="170">
        <f t="shared" si="23"/>
        <v>9.3371084711913799E-2</v>
      </c>
    </row>
    <row r="226" spans="11:19" ht="15" x14ac:dyDescent="0.25">
      <c r="K226" s="41">
        <v>41774</v>
      </c>
      <c r="L226" s="172">
        <v>147.844698047348</v>
      </c>
      <c r="M226" s="173">
        <f t="shared" si="18"/>
        <v>2.0188421755860331E-2</v>
      </c>
      <c r="N226" s="173">
        <f t="shared" si="20"/>
        <v>2.9795962477656479E-2</v>
      </c>
      <c r="O226" s="173">
        <f t="shared" si="22"/>
        <v>8.3887455407515299E-2</v>
      </c>
      <c r="P226" s="167">
        <v>176.94677143603499</v>
      </c>
      <c r="Q226" s="170">
        <f t="shared" si="19"/>
        <v>-1.7100990880039135E-2</v>
      </c>
      <c r="R226" s="170">
        <f t="shared" si="21"/>
        <v>-1.1552364085165578E-2</v>
      </c>
      <c r="S226" s="170">
        <f t="shared" si="23"/>
        <v>6.5071499130137989E-2</v>
      </c>
    </row>
    <row r="227" spans="11:19" ht="15" x14ac:dyDescent="0.25">
      <c r="K227" s="41">
        <v>41805</v>
      </c>
      <c r="L227" s="172">
        <v>150.375161531494</v>
      </c>
      <c r="M227" s="173">
        <f t="shared" si="18"/>
        <v>1.7115686376089068E-2</v>
      </c>
      <c r="N227" s="173">
        <f t="shared" si="20"/>
        <v>4.5077512470707237E-2</v>
      </c>
      <c r="O227" s="173">
        <f t="shared" si="22"/>
        <v>8.5070933609566968E-2</v>
      </c>
      <c r="P227" s="167">
        <v>174.45706072923701</v>
      </c>
      <c r="Q227" s="170">
        <f t="shared" si="19"/>
        <v>-1.4070393523387903E-2</v>
      </c>
      <c r="R227" s="170">
        <f t="shared" si="21"/>
        <v>-3.3897923200086777E-2</v>
      </c>
      <c r="S227" s="170">
        <f t="shared" si="23"/>
        <v>3.2155223424504387E-2</v>
      </c>
    </row>
    <row r="228" spans="11:19" ht="15" x14ac:dyDescent="0.25">
      <c r="K228" s="41">
        <v>41835</v>
      </c>
      <c r="L228" s="172">
        <v>151.81219363335299</v>
      </c>
      <c r="M228" s="173">
        <f t="shared" si="18"/>
        <v>9.5563129390754398E-3</v>
      </c>
      <c r="N228" s="173">
        <f t="shared" si="20"/>
        <v>4.75657515733523E-2</v>
      </c>
      <c r="O228" s="173">
        <f t="shared" si="22"/>
        <v>6.7311656189760205E-2</v>
      </c>
      <c r="P228" s="167">
        <v>173.85177749949699</v>
      </c>
      <c r="Q228" s="170">
        <f t="shared" si="19"/>
        <v>-3.4695255509288314E-3</v>
      </c>
      <c r="R228" s="170">
        <f t="shared" si="21"/>
        <v>-3.429297719754687E-2</v>
      </c>
      <c r="S228" s="170">
        <f t="shared" si="23"/>
        <v>2.202418355141389E-2</v>
      </c>
    </row>
    <row r="229" spans="11:19" ht="15" x14ac:dyDescent="0.25">
      <c r="K229" s="41">
        <v>41866</v>
      </c>
      <c r="L229" s="172">
        <v>152.85323734345599</v>
      </c>
      <c r="M229" s="173">
        <f t="shared" si="18"/>
        <v>6.8574446175071468E-3</v>
      </c>
      <c r="N229" s="173">
        <f t="shared" si="20"/>
        <v>3.3877030169211508E-2</v>
      </c>
      <c r="O229" s="173">
        <f t="shared" si="22"/>
        <v>6.4189437618722645E-2</v>
      </c>
      <c r="P229" s="167">
        <v>179.77487439710501</v>
      </c>
      <c r="Q229" s="170">
        <f t="shared" si="19"/>
        <v>3.4069809252454508E-2</v>
      </c>
      <c r="R229" s="170">
        <f t="shared" si="21"/>
        <v>1.5982789276787424E-2</v>
      </c>
      <c r="S229" s="170">
        <f t="shared" si="23"/>
        <v>5.3051594910983102E-2</v>
      </c>
    </row>
    <row r="230" spans="11:19" ht="15" x14ac:dyDescent="0.25">
      <c r="K230" s="41">
        <v>41897</v>
      </c>
      <c r="L230" s="172">
        <v>153.55099452221901</v>
      </c>
      <c r="M230" s="173">
        <f t="shared" si="18"/>
        <v>4.5648832232136893E-3</v>
      </c>
      <c r="N230" s="173">
        <f t="shared" si="20"/>
        <v>2.1119398698433933E-2</v>
      </c>
      <c r="O230" s="173">
        <f t="shared" si="22"/>
        <v>4.9344851039755389E-2</v>
      </c>
      <c r="P230" s="167">
        <v>185.05591263091699</v>
      </c>
      <c r="Q230" s="170">
        <f t="shared" si="19"/>
        <v>2.9375841599236452E-2</v>
      </c>
      <c r="R230" s="170">
        <f t="shared" si="21"/>
        <v>6.0753355911055573E-2</v>
      </c>
      <c r="S230" s="170">
        <f t="shared" si="23"/>
        <v>7.6960948664174467E-2</v>
      </c>
    </row>
    <row r="231" spans="11:19" ht="15" x14ac:dyDescent="0.25">
      <c r="K231" s="41">
        <v>41927</v>
      </c>
      <c r="L231" s="172">
        <v>154.89602304987801</v>
      </c>
      <c r="M231" s="173">
        <f t="shared" si="18"/>
        <v>8.7594908248176395E-3</v>
      </c>
      <c r="N231" s="173">
        <f t="shared" si="20"/>
        <v>2.0313450077487749E-2</v>
      </c>
      <c r="O231" s="173">
        <f t="shared" si="22"/>
        <v>5.5703200037964029E-2</v>
      </c>
      <c r="P231" s="167">
        <v>189.96870303477399</v>
      </c>
      <c r="Q231" s="170">
        <f t="shared" si="19"/>
        <v>2.6547600311778607E-2</v>
      </c>
      <c r="R231" s="170">
        <f t="shared" si="21"/>
        <v>9.2704979880482652E-2</v>
      </c>
      <c r="S231" s="170">
        <f t="shared" si="23"/>
        <v>9.0700347660434888E-2</v>
      </c>
    </row>
    <row r="232" spans="11:19" ht="15" x14ac:dyDescent="0.25">
      <c r="K232" s="41">
        <v>41958</v>
      </c>
      <c r="L232" s="172">
        <v>155.498474545905</v>
      </c>
      <c r="M232" s="173">
        <f t="shared" si="18"/>
        <v>3.889392924135926E-3</v>
      </c>
      <c r="N232" s="173">
        <f t="shared" si="20"/>
        <v>1.730573227248855E-2</v>
      </c>
      <c r="O232" s="173">
        <f t="shared" si="22"/>
        <v>5.3943383987014704E-2</v>
      </c>
      <c r="P232" s="167">
        <v>192.04414622890701</v>
      </c>
      <c r="Q232" s="170">
        <f t="shared" si="19"/>
        <v>1.0925184838226132E-2</v>
      </c>
      <c r="R232" s="170">
        <f t="shared" si="21"/>
        <v>6.8247978884415028E-2</v>
      </c>
      <c r="S232" s="170">
        <f t="shared" si="23"/>
        <v>8.7059039032714614E-2</v>
      </c>
    </row>
    <row r="233" spans="11:19" ht="15" x14ac:dyDescent="0.25">
      <c r="K233" s="41">
        <v>41988</v>
      </c>
      <c r="L233" s="172">
        <v>158.29367166897001</v>
      </c>
      <c r="M233" s="173">
        <f t="shared" si="18"/>
        <v>1.7975720541488771E-2</v>
      </c>
      <c r="N233" s="173">
        <f t="shared" si="20"/>
        <v>3.0886658608158424E-2</v>
      </c>
      <c r="O233" s="173">
        <f t="shared" si="22"/>
        <v>8.544071107314144E-2</v>
      </c>
      <c r="P233" s="167">
        <v>194.88801259578</v>
      </c>
      <c r="Q233" s="170">
        <f t="shared" si="19"/>
        <v>1.480839912445564E-2</v>
      </c>
      <c r="R233" s="170">
        <f t="shared" si="21"/>
        <v>5.3130428663862972E-2</v>
      </c>
      <c r="S233" s="170">
        <f t="shared" si="23"/>
        <v>9.9777313258886835E-2</v>
      </c>
    </row>
    <row r="234" spans="11:19" ht="15" x14ac:dyDescent="0.25">
      <c r="K234" s="41">
        <v>42019</v>
      </c>
      <c r="L234" s="172">
        <v>161.13478956182001</v>
      </c>
      <c r="M234" s="173">
        <f t="shared" si="18"/>
        <v>1.7948398460245985E-2</v>
      </c>
      <c r="N234" s="173">
        <f t="shared" si="20"/>
        <v>4.0277125190832486E-2</v>
      </c>
      <c r="O234" s="173">
        <f t="shared" si="22"/>
        <v>0.11038591837581535</v>
      </c>
      <c r="P234" s="167">
        <v>197.53022363033401</v>
      </c>
      <c r="Q234" s="170">
        <f t="shared" si="19"/>
        <v>1.3557586222782581E-2</v>
      </c>
      <c r="R234" s="170">
        <f t="shared" si="21"/>
        <v>3.9804033373728176E-2</v>
      </c>
      <c r="S234" s="170">
        <f t="shared" si="23"/>
        <v>0.10819807608967058</v>
      </c>
    </row>
    <row r="235" spans="11:19" ht="15" x14ac:dyDescent="0.25">
      <c r="K235" s="41">
        <v>42050</v>
      </c>
      <c r="L235" s="172">
        <v>165.764723277288</v>
      </c>
      <c r="M235" s="173">
        <f t="shared" si="18"/>
        <v>2.8733296689425813E-2</v>
      </c>
      <c r="N235" s="173">
        <f t="shared" si="20"/>
        <v>6.6021539834156373E-2</v>
      </c>
      <c r="O235" s="173">
        <f t="shared" si="22"/>
        <v>0.15461592472872066</v>
      </c>
      <c r="P235" s="167">
        <v>198.36926393689799</v>
      </c>
      <c r="Q235" s="170">
        <f t="shared" si="19"/>
        <v>4.2476553265802242E-3</v>
      </c>
      <c r="R235" s="170">
        <f t="shared" si="21"/>
        <v>3.2935748535921405E-2</v>
      </c>
      <c r="S235" s="170">
        <f t="shared" si="23"/>
        <v>0.10811646002523045</v>
      </c>
    </row>
    <row r="236" spans="11:19" ht="15" x14ac:dyDescent="0.25">
      <c r="K236" s="41">
        <v>42078</v>
      </c>
      <c r="L236" s="172">
        <v>165.42049672736999</v>
      </c>
      <c r="M236" s="173">
        <f t="shared" si="18"/>
        <v>-2.0765971378734482E-3</v>
      </c>
      <c r="N236" s="173">
        <f t="shared" si="20"/>
        <v>4.5022804659581528E-2</v>
      </c>
      <c r="O236" s="173">
        <f t="shared" si="22"/>
        <v>0.14963960451209113</v>
      </c>
      <c r="P236" s="167">
        <v>199.68096638247101</v>
      </c>
      <c r="Q236" s="170">
        <f t="shared" si="19"/>
        <v>6.612427850668734E-3</v>
      </c>
      <c r="R236" s="170">
        <f t="shared" si="21"/>
        <v>2.4593374024661774E-2</v>
      </c>
      <c r="S236" s="170">
        <f t="shared" si="23"/>
        <v>0.10578612016698408</v>
      </c>
    </row>
    <row r="237" spans="11:19" ht="15" x14ac:dyDescent="0.25">
      <c r="K237" s="41">
        <v>42109</v>
      </c>
      <c r="L237" s="172">
        <v>166.646308760453</v>
      </c>
      <c r="M237" s="173">
        <f t="shared" si="18"/>
        <v>7.4102790000882823E-3</v>
      </c>
      <c r="N237" s="173">
        <f t="shared" si="20"/>
        <v>3.4204402498186015E-2</v>
      </c>
      <c r="O237" s="173">
        <f t="shared" si="22"/>
        <v>0.14992716662263805</v>
      </c>
      <c r="P237" s="167">
        <v>201.43968761705301</v>
      </c>
      <c r="Q237" s="170">
        <f t="shared" si="19"/>
        <v>8.8076558644718528E-3</v>
      </c>
      <c r="R237" s="170">
        <f t="shared" si="21"/>
        <v>1.9791725614786593E-2</v>
      </c>
      <c r="S237" s="170">
        <f t="shared" si="23"/>
        <v>0.11895157933305156</v>
      </c>
    </row>
    <row r="238" spans="11:19" ht="15" x14ac:dyDescent="0.25">
      <c r="K238" s="41">
        <v>42139</v>
      </c>
      <c r="L238" s="172">
        <v>166.53443566911201</v>
      </c>
      <c r="M238" s="173">
        <f t="shared" si="18"/>
        <v>-6.7132054813046071E-4</v>
      </c>
      <c r="N238" s="173">
        <f t="shared" si="20"/>
        <v>4.64340287008147E-3</v>
      </c>
      <c r="O238" s="173">
        <f t="shared" si="22"/>
        <v>0.12641466260615264</v>
      </c>
      <c r="P238" s="167">
        <v>204.22497238445001</v>
      </c>
      <c r="Q238" s="170">
        <f t="shared" si="19"/>
        <v>1.3826891812362074E-2</v>
      </c>
      <c r="R238" s="170">
        <f t="shared" si="21"/>
        <v>2.9519232623733238E-2</v>
      </c>
      <c r="S238" s="170">
        <f t="shared" si="23"/>
        <v>0.15416048977347918</v>
      </c>
    </row>
    <row r="239" spans="11:19" ht="15" x14ac:dyDescent="0.25">
      <c r="K239" s="41">
        <v>42170</v>
      </c>
      <c r="L239" s="172">
        <v>169.176754154956</v>
      </c>
      <c r="M239" s="173">
        <f t="shared" si="18"/>
        <v>1.5866499173144089E-2</v>
      </c>
      <c r="N239" s="173">
        <f t="shared" si="20"/>
        <v>2.270732770060957E-2</v>
      </c>
      <c r="O239" s="173">
        <f t="shared" si="22"/>
        <v>0.12503123808465055</v>
      </c>
      <c r="P239" s="167">
        <v>205.32900673554701</v>
      </c>
      <c r="Q239" s="170">
        <f t="shared" si="19"/>
        <v>5.4059713570124845E-3</v>
      </c>
      <c r="R239" s="170">
        <f t="shared" si="21"/>
        <v>2.828532160775743E-2</v>
      </c>
      <c r="S239" s="170">
        <f t="shared" si="23"/>
        <v>0.17696014066306121</v>
      </c>
    </row>
    <row r="240" spans="11:19" ht="15" x14ac:dyDescent="0.25">
      <c r="K240" s="41">
        <v>42200</v>
      </c>
      <c r="L240" s="172">
        <v>169.061825820417</v>
      </c>
      <c r="M240" s="173">
        <f t="shared" si="18"/>
        <v>-6.7933880817772074E-4</v>
      </c>
      <c r="N240" s="173">
        <f t="shared" si="20"/>
        <v>1.4494872871358977E-2</v>
      </c>
      <c r="O240" s="173">
        <f t="shared" si="22"/>
        <v>0.11362481348977949</v>
      </c>
      <c r="P240" s="167">
        <v>206.00721921779399</v>
      </c>
      <c r="Q240" s="170">
        <f t="shared" si="19"/>
        <v>3.3030524670121242E-3</v>
      </c>
      <c r="R240" s="170">
        <f t="shared" si="21"/>
        <v>2.2674437469462738E-2</v>
      </c>
      <c r="S240" s="170">
        <f t="shared" si="23"/>
        <v>0.18495894710302885</v>
      </c>
    </row>
    <row r="241" spans="11:19" ht="15" x14ac:dyDescent="0.25">
      <c r="K241" s="41">
        <v>42231</v>
      </c>
      <c r="L241" s="172">
        <v>168.61970657210099</v>
      </c>
      <c r="M241" s="173">
        <f t="shared" si="18"/>
        <v>-2.6151335239076312E-3</v>
      </c>
      <c r="N241" s="173">
        <f t="shared" si="20"/>
        <v>1.2521559848031716E-2</v>
      </c>
      <c r="O241" s="173">
        <f t="shared" si="22"/>
        <v>0.10314776122940916</v>
      </c>
      <c r="P241" s="167">
        <v>206.157422514145</v>
      </c>
      <c r="Q241" s="170">
        <f t="shared" si="19"/>
        <v>7.2911666358743688E-4</v>
      </c>
      <c r="R241" s="170">
        <f t="shared" si="21"/>
        <v>9.4623596082910044E-3</v>
      </c>
      <c r="S241" s="170">
        <f t="shared" si="23"/>
        <v>0.14675325573452236</v>
      </c>
    </row>
    <row r="242" spans="11:19" ht="15" x14ac:dyDescent="0.25">
      <c r="K242" s="41">
        <v>42262</v>
      </c>
      <c r="L242" s="172">
        <v>169.050625022437</v>
      </c>
      <c r="M242" s="173">
        <f t="shared" si="18"/>
        <v>2.5555639912808736E-3</v>
      </c>
      <c r="N242" s="173">
        <f t="shared" si="20"/>
        <v>-7.4554647385816075E-4</v>
      </c>
      <c r="O242" s="173">
        <f t="shared" si="22"/>
        <v>0.10094125764828688</v>
      </c>
      <c r="P242" s="167">
        <v>206.899289620442</v>
      </c>
      <c r="Q242" s="170">
        <f t="shared" si="19"/>
        <v>3.5985466700627633E-3</v>
      </c>
      <c r="R242" s="170">
        <f t="shared" si="21"/>
        <v>7.6476427264728919E-3</v>
      </c>
      <c r="S242" s="170">
        <f t="shared" si="23"/>
        <v>0.11803663378802876</v>
      </c>
    </row>
    <row r="243" spans="11:19" ht="15" x14ac:dyDescent="0.25">
      <c r="K243" s="41">
        <v>42292</v>
      </c>
      <c r="L243" s="172">
        <v>168.74519445068501</v>
      </c>
      <c r="M243" s="173">
        <f t="shared" si="18"/>
        <v>-1.8067402691439582E-3</v>
      </c>
      <c r="N243" s="173">
        <f t="shared" si="20"/>
        <v>-1.8728732414633464E-3</v>
      </c>
      <c r="O243" s="173">
        <f t="shared" si="22"/>
        <v>8.9409470482966658E-2</v>
      </c>
      <c r="P243" s="167">
        <v>206.394378679347</v>
      </c>
      <c r="Q243" s="170">
        <f t="shared" si="19"/>
        <v>-2.440370588131402E-3</v>
      </c>
      <c r="R243" s="170">
        <f t="shared" si="21"/>
        <v>1.8793490005983848E-3</v>
      </c>
      <c r="S243" s="170">
        <f t="shared" si="23"/>
        <v>8.6465167062630632E-2</v>
      </c>
    </row>
    <row r="244" spans="11:19" ht="15" x14ac:dyDescent="0.25">
      <c r="K244" s="41">
        <v>42323</v>
      </c>
      <c r="L244" s="172">
        <v>168.94552647886499</v>
      </c>
      <c r="M244" s="173">
        <f t="shared" si="18"/>
        <v>1.1871865674879523E-3</v>
      </c>
      <c r="N244" s="173">
        <f t="shared" si="20"/>
        <v>1.9322765611899939E-3</v>
      </c>
      <c r="O244" s="173">
        <f t="shared" si="22"/>
        <v>8.6477066557911986E-2</v>
      </c>
      <c r="P244" s="167">
        <v>207.450682643666</v>
      </c>
      <c r="Q244" s="170">
        <f t="shared" si="19"/>
        <v>5.1178911512899106E-3</v>
      </c>
      <c r="R244" s="170">
        <f t="shared" si="21"/>
        <v>6.2731679206566859E-3</v>
      </c>
      <c r="S244" s="170">
        <f t="shared" si="23"/>
        <v>8.0223931409995508E-2</v>
      </c>
    </row>
    <row r="245" spans="11:19" ht="15" x14ac:dyDescent="0.25">
      <c r="K245" s="41">
        <v>42353</v>
      </c>
      <c r="L245" s="172">
        <v>167.42296856476</v>
      </c>
      <c r="M245" s="173">
        <f t="shared" si="18"/>
        <v>-9.0121232910861382E-3</v>
      </c>
      <c r="N245" s="173">
        <f t="shared" si="20"/>
        <v>-9.6282191057321942E-3</v>
      </c>
      <c r="O245" s="173">
        <f t="shared" si="22"/>
        <v>5.7673164059783399E-2</v>
      </c>
      <c r="P245" s="167">
        <v>209.00818329395801</v>
      </c>
      <c r="Q245" s="170">
        <f t="shared" si="19"/>
        <v>7.5078116419953211E-3</v>
      </c>
      <c r="R245" s="170">
        <f t="shared" si="21"/>
        <v>1.0192851204974041E-2</v>
      </c>
      <c r="S245" s="170">
        <f t="shared" si="23"/>
        <v>7.2452740987537512E-2</v>
      </c>
    </row>
    <row r="246" spans="11:19" ht="15" x14ac:dyDescent="0.25">
      <c r="K246" s="41">
        <v>42384</v>
      </c>
      <c r="L246" s="172">
        <v>166.85220869165099</v>
      </c>
      <c r="M246" s="173">
        <f t="shared" si="18"/>
        <v>-3.4090894337968081E-3</v>
      </c>
      <c r="N246" s="173">
        <f t="shared" si="20"/>
        <v>-1.1218012845913838E-2</v>
      </c>
      <c r="O246" s="173">
        <f t="shared" si="22"/>
        <v>3.5482214271533641E-2</v>
      </c>
      <c r="P246" s="167">
        <v>212.764830409799</v>
      </c>
      <c r="Q246" s="170">
        <f t="shared" si="19"/>
        <v>1.7973684363149944E-2</v>
      </c>
      <c r="R246" s="170">
        <f t="shared" si="21"/>
        <v>3.0865432339846288E-2</v>
      </c>
      <c r="S246" s="170">
        <f t="shared" si="23"/>
        <v>7.7125446928950181E-2</v>
      </c>
    </row>
    <row r="247" spans="11:19" ht="15" x14ac:dyDescent="0.25">
      <c r="K247" s="41">
        <v>42415</v>
      </c>
      <c r="L247" s="172">
        <v>165.12861453543499</v>
      </c>
      <c r="M247" s="173">
        <f t="shared" si="18"/>
        <v>-1.0330064970259123E-2</v>
      </c>
      <c r="N247" s="173">
        <f t="shared" si="20"/>
        <v>-2.2592559998370176E-2</v>
      </c>
      <c r="O247" s="173">
        <f t="shared" si="22"/>
        <v>-3.8374192607250057E-3</v>
      </c>
      <c r="P247" s="167">
        <v>214.488363705084</v>
      </c>
      <c r="Q247" s="170">
        <f t="shared" si="19"/>
        <v>8.1006493975783744E-3</v>
      </c>
      <c r="R247" s="170">
        <f t="shared" si="21"/>
        <v>3.3924598230927527E-2</v>
      </c>
      <c r="S247" s="170">
        <f t="shared" si="23"/>
        <v>8.1258051011942722E-2</v>
      </c>
    </row>
    <row r="248" spans="11:19" ht="15" x14ac:dyDescent="0.25">
      <c r="K248" s="41">
        <v>42444</v>
      </c>
      <c r="L248" s="172">
        <v>164.314083475232</v>
      </c>
      <c r="M248" s="173">
        <f t="shared" si="18"/>
        <v>-4.9327069235974852E-3</v>
      </c>
      <c r="N248" s="173">
        <f t="shared" si="20"/>
        <v>-1.8569047701035513E-2</v>
      </c>
      <c r="O248" s="173">
        <f t="shared" si="22"/>
        <v>-6.6884894800036676E-3</v>
      </c>
      <c r="P248" s="167">
        <v>216.92476739970499</v>
      </c>
      <c r="Q248" s="170">
        <f t="shared" si="19"/>
        <v>1.1359141598800138E-2</v>
      </c>
      <c r="R248" s="170">
        <f t="shared" si="21"/>
        <v>3.787690979837266E-2</v>
      </c>
      <c r="S248" s="170">
        <f t="shared" si="23"/>
        <v>8.6356758631691566E-2</v>
      </c>
    </row>
    <row r="249" spans="11:19" ht="15" x14ac:dyDescent="0.25">
      <c r="K249" s="41">
        <v>42475</v>
      </c>
      <c r="L249" s="172">
        <v>164.11692499524301</v>
      </c>
      <c r="M249" s="173">
        <f t="shared" si="18"/>
        <v>-1.1998878965155946E-3</v>
      </c>
      <c r="N249" s="173">
        <f t="shared" si="20"/>
        <v>-1.6393452132616892E-2</v>
      </c>
      <c r="O249" s="173">
        <f t="shared" si="22"/>
        <v>-1.5178156564186862E-2</v>
      </c>
      <c r="P249" s="167">
        <v>218.13707829311801</v>
      </c>
      <c r="Q249" s="170">
        <f t="shared" si="19"/>
        <v>5.5886236871200978E-3</v>
      </c>
      <c r="R249" s="170">
        <f t="shared" si="21"/>
        <v>2.5249698801121045E-2</v>
      </c>
      <c r="S249" s="170">
        <f t="shared" si="23"/>
        <v>8.2890272883105132E-2</v>
      </c>
    </row>
    <row r="250" spans="11:19" ht="15" x14ac:dyDescent="0.25">
      <c r="K250" s="41">
        <v>42505</v>
      </c>
      <c r="L250" s="172">
        <v>166.909172010541</v>
      </c>
      <c r="M250" s="173">
        <f t="shared" si="18"/>
        <v>1.7013766346029913E-2</v>
      </c>
      <c r="N250" s="173">
        <f t="shared" si="20"/>
        <v>1.0782852385186725E-2</v>
      </c>
      <c r="O250" s="173">
        <f t="shared" si="22"/>
        <v>2.2502033283586798E-3</v>
      </c>
      <c r="P250" s="167">
        <v>220.081231780179</v>
      </c>
      <c r="Q250" s="170">
        <f t="shared" si="19"/>
        <v>8.9125310665827406E-3</v>
      </c>
      <c r="R250" s="170">
        <f t="shared" si="21"/>
        <v>2.6075391589937436E-2</v>
      </c>
      <c r="S250" s="170">
        <f t="shared" si="23"/>
        <v>7.7641138645277108E-2</v>
      </c>
    </row>
    <row r="251" spans="11:19" ht="15" x14ac:dyDescent="0.25">
      <c r="K251" s="41">
        <v>42536</v>
      </c>
      <c r="L251" s="172">
        <v>170.507658426353</v>
      </c>
      <c r="M251" s="173">
        <f t="shared" si="18"/>
        <v>2.1559548660302186E-2</v>
      </c>
      <c r="N251" s="173">
        <f t="shared" si="20"/>
        <v>3.7693512449616717E-2</v>
      </c>
      <c r="O251" s="173">
        <f t="shared" si="22"/>
        <v>7.8669453025324021E-3</v>
      </c>
      <c r="P251" s="167">
        <v>220.95268701430601</v>
      </c>
      <c r="Q251" s="170">
        <f t="shared" si="19"/>
        <v>3.9596980945537652E-3</v>
      </c>
      <c r="R251" s="170">
        <f t="shared" si="21"/>
        <v>1.8568279053074566E-2</v>
      </c>
      <c r="S251" s="170">
        <f t="shared" si="23"/>
        <v>7.6090955326548082E-2</v>
      </c>
    </row>
    <row r="252" spans="11:19" ht="15" x14ac:dyDescent="0.25">
      <c r="K252" s="41">
        <v>42566</v>
      </c>
      <c r="L252" s="172">
        <v>174.36484370507699</v>
      </c>
      <c r="M252" s="173">
        <f t="shared" si="18"/>
        <v>2.2621771446061034E-2</v>
      </c>
      <c r="N252" s="173">
        <f t="shared" si="20"/>
        <v>6.2442790163970141E-2</v>
      </c>
      <c r="O252" s="173">
        <f t="shared" si="22"/>
        <v>3.1367328839172925E-2</v>
      </c>
      <c r="P252" s="167">
        <v>222.527444165552</v>
      </c>
      <c r="Q252" s="170">
        <f t="shared" si="19"/>
        <v>7.1271237862069459E-3</v>
      </c>
      <c r="R252" s="170">
        <f t="shared" si="21"/>
        <v>2.0126637373103939E-2</v>
      </c>
      <c r="S252" s="170">
        <f t="shared" si="23"/>
        <v>8.0192456412377267E-2</v>
      </c>
    </row>
    <row r="253" spans="11:19" ht="15" x14ac:dyDescent="0.25">
      <c r="K253" s="41">
        <v>42597</v>
      </c>
      <c r="L253" s="172">
        <v>176.08051329081499</v>
      </c>
      <c r="M253" s="173">
        <f t="shared" si="18"/>
        <v>9.8395384601721592E-3</v>
      </c>
      <c r="N253" s="173">
        <f t="shared" si="20"/>
        <v>5.4948096439510152E-2</v>
      </c>
      <c r="O253" s="173">
        <f t="shared" si="22"/>
        <v>4.4246350977510396E-2</v>
      </c>
      <c r="P253" s="167">
        <v>223.97291437709299</v>
      </c>
      <c r="Q253" s="170">
        <f t="shared" si="19"/>
        <v>6.4956941242071409E-3</v>
      </c>
      <c r="R253" s="170">
        <f t="shared" si="21"/>
        <v>1.7682937183853387E-2</v>
      </c>
      <c r="S253" s="170">
        <f t="shared" si="23"/>
        <v>8.6416931516136053E-2</v>
      </c>
    </row>
    <row r="254" spans="11:19" ht="15" x14ac:dyDescent="0.25">
      <c r="K254" s="41">
        <v>42628</v>
      </c>
      <c r="L254" s="172">
        <v>176.34790126301201</v>
      </c>
      <c r="M254" s="173">
        <f t="shared" si="18"/>
        <v>1.5185551609302461E-3</v>
      </c>
      <c r="N254" s="173">
        <f t="shared" si="20"/>
        <v>3.4252085158870127E-2</v>
      </c>
      <c r="O254" s="173">
        <f t="shared" si="22"/>
        <v>4.316621863779857E-2</v>
      </c>
      <c r="P254" s="167">
        <v>225.21927696401599</v>
      </c>
      <c r="Q254" s="170">
        <f t="shared" si="19"/>
        <v>5.5647915748622268E-3</v>
      </c>
      <c r="R254" s="170">
        <f t="shared" si="21"/>
        <v>1.9309970869165083E-2</v>
      </c>
      <c r="S254" s="170">
        <f t="shared" si="23"/>
        <v>8.8545433757564407E-2</v>
      </c>
    </row>
    <row r="255" spans="11:19" ht="15" x14ac:dyDescent="0.25">
      <c r="K255" s="41">
        <v>42658</v>
      </c>
      <c r="L255" s="172">
        <v>177.45665456669499</v>
      </c>
      <c r="M255" s="173">
        <f t="shared" si="18"/>
        <v>6.2873064875852425E-3</v>
      </c>
      <c r="N255" s="173">
        <f t="shared" si="20"/>
        <v>1.7731847750499075E-2</v>
      </c>
      <c r="O255" s="173">
        <f t="shared" si="22"/>
        <v>5.1624937494477052E-2</v>
      </c>
      <c r="P255" s="167">
        <v>226.29377401739799</v>
      </c>
      <c r="Q255" s="170">
        <f t="shared" si="19"/>
        <v>4.7708929176328851E-3</v>
      </c>
      <c r="R255" s="170">
        <f t="shared" si="21"/>
        <v>1.6925237540786231E-2</v>
      </c>
      <c r="S255" s="170">
        <f t="shared" si="23"/>
        <v>9.6414424973107371E-2</v>
      </c>
    </row>
    <row r="256" spans="11:19" ht="15" x14ac:dyDescent="0.25">
      <c r="K256" s="41">
        <v>42689</v>
      </c>
      <c r="L256" s="172">
        <v>177.21541166610601</v>
      </c>
      <c r="M256" s="173">
        <f t="shared" si="18"/>
        <v>-1.3594469093201056E-3</v>
      </c>
      <c r="N256" s="173">
        <f t="shared" si="20"/>
        <v>6.4453377269328982E-3</v>
      </c>
      <c r="O256" s="173">
        <f t="shared" si="22"/>
        <v>4.8950009861761901E-2</v>
      </c>
      <c r="P256" s="167">
        <v>227.70192747565599</v>
      </c>
      <c r="Q256" s="170">
        <f t="shared" si="19"/>
        <v>6.22267874744864E-3</v>
      </c>
      <c r="R256" s="170">
        <f t="shared" si="21"/>
        <v>1.6649393114939848E-2</v>
      </c>
      <c r="S256" s="170">
        <f t="shared" si="23"/>
        <v>9.7619562268566495E-2</v>
      </c>
    </row>
    <row r="257" spans="11:19" ht="15" x14ac:dyDescent="0.25">
      <c r="K257" s="41">
        <v>42719</v>
      </c>
      <c r="L257" s="172">
        <v>176.426819649842</v>
      </c>
      <c r="M257" s="173">
        <f t="shared" si="18"/>
        <v>-4.4499065225196421E-3</v>
      </c>
      <c r="N257" s="173">
        <f t="shared" si="20"/>
        <v>4.4751531639897202E-4</v>
      </c>
      <c r="O257" s="173">
        <f t="shared" si="22"/>
        <v>5.3779067246674028E-2</v>
      </c>
      <c r="P257" s="167">
        <v>229.002399618602</v>
      </c>
      <c r="Q257" s="170">
        <f t="shared" si="19"/>
        <v>5.7112917635930849E-3</v>
      </c>
      <c r="R257" s="170">
        <f t="shared" si="21"/>
        <v>1.6797508213253209E-2</v>
      </c>
      <c r="S257" s="170">
        <f t="shared" si="23"/>
        <v>9.5662361202973889E-2</v>
      </c>
    </row>
    <row r="258" spans="11:19" ht="15" x14ac:dyDescent="0.25">
      <c r="K258" s="41">
        <v>42750</v>
      </c>
      <c r="L258" s="172">
        <v>173.30613771404401</v>
      </c>
      <c r="M258" s="173">
        <f t="shared" si="18"/>
        <v>-1.7688251378059627E-2</v>
      </c>
      <c r="N258" s="173">
        <f t="shared" si="20"/>
        <v>-2.3388905097898482E-2</v>
      </c>
      <c r="O258" s="173">
        <f t="shared" si="22"/>
        <v>3.868051297013464E-2</v>
      </c>
      <c r="P258" s="167">
        <v>228.594925654695</v>
      </c>
      <c r="Q258" s="170">
        <f t="shared" si="19"/>
        <v>-1.7793436426239984E-3</v>
      </c>
      <c r="R258" s="170">
        <f t="shared" si="21"/>
        <v>1.0168868530691766E-2</v>
      </c>
      <c r="S258" s="170">
        <f t="shared" si="23"/>
        <v>7.4401841763068743E-2</v>
      </c>
    </row>
    <row r="259" spans="11:19" ht="15" x14ac:dyDescent="0.25">
      <c r="K259" s="41">
        <v>42781</v>
      </c>
      <c r="L259" s="172">
        <v>171.60983755325401</v>
      </c>
      <c r="M259" s="173">
        <f t="shared" si="18"/>
        <v>-9.7878827787906131E-3</v>
      </c>
      <c r="N259" s="173">
        <f t="shared" si="20"/>
        <v>-3.1631414334400754E-2</v>
      </c>
      <c r="O259" s="173">
        <f t="shared" si="22"/>
        <v>3.9249545186659462E-2</v>
      </c>
      <c r="P259" s="167">
        <v>227.39326225135099</v>
      </c>
      <c r="Q259" s="170">
        <f t="shared" si="19"/>
        <v>-5.2567369984370949E-3</v>
      </c>
      <c r="R259" s="170">
        <f t="shared" si="21"/>
        <v>-1.3555670245172236E-3</v>
      </c>
      <c r="S259" s="170">
        <f t="shared" si="23"/>
        <v>6.0165961096196874E-2</v>
      </c>
    </row>
    <row r="260" spans="11:19" ht="15" x14ac:dyDescent="0.25">
      <c r="K260" s="41">
        <v>42809</v>
      </c>
      <c r="L260" s="172">
        <v>173.15329952238099</v>
      </c>
      <c r="M260" s="173">
        <f t="shared" si="18"/>
        <v>8.9940180069689735E-3</v>
      </c>
      <c r="N260" s="173">
        <f t="shared" si="20"/>
        <v>-1.8554549325085823E-2</v>
      </c>
      <c r="O260" s="173">
        <f t="shared" si="22"/>
        <v>5.3794634398952157E-2</v>
      </c>
      <c r="P260" s="167">
        <v>225.95398675732599</v>
      </c>
      <c r="Q260" s="170">
        <f t="shared" si="19"/>
        <v>-6.3294553223572914E-3</v>
      </c>
      <c r="R260" s="170">
        <f t="shared" si="21"/>
        <v>-1.3311707066620548E-2</v>
      </c>
      <c r="S260" s="170">
        <f t="shared" si="23"/>
        <v>4.1623736495629338E-2</v>
      </c>
    </row>
    <row r="261" spans="11:19" ht="15" x14ac:dyDescent="0.25">
      <c r="K261" s="41">
        <v>42840</v>
      </c>
      <c r="L261" s="172">
        <v>178.14553165838799</v>
      </c>
      <c r="M261" s="173">
        <f t="shared" si="18"/>
        <v>2.8831285050746169E-2</v>
      </c>
      <c r="N261" s="173">
        <f t="shared" si="20"/>
        <v>2.7923961656389773E-2</v>
      </c>
      <c r="O261" s="173">
        <f t="shared" si="22"/>
        <v>8.547934141193303E-2</v>
      </c>
      <c r="P261" s="167">
        <v>226.59423199834799</v>
      </c>
      <c r="Q261" s="170">
        <f t="shared" si="19"/>
        <v>2.8335204446277018E-3</v>
      </c>
      <c r="R261" s="170">
        <f t="shared" si="21"/>
        <v>-8.7521350293189304E-3</v>
      </c>
      <c r="S261" s="170">
        <f t="shared" si="23"/>
        <v>3.8769904554537993E-2</v>
      </c>
    </row>
    <row r="262" spans="11:19" ht="15" x14ac:dyDescent="0.25">
      <c r="K262" s="41">
        <v>42870</v>
      </c>
      <c r="L262" s="172">
        <v>183.61650752173</v>
      </c>
      <c r="M262" s="173">
        <f t="shared" si="18"/>
        <v>3.0710710576974609E-2</v>
      </c>
      <c r="N262" s="173">
        <f t="shared" si="20"/>
        <v>6.9964928232917112E-2</v>
      </c>
      <c r="O262" s="173">
        <f t="shared" si="22"/>
        <v>0.10009836673405736</v>
      </c>
      <c r="P262" s="167">
        <v>229.381397394738</v>
      </c>
      <c r="Q262" s="170">
        <f t="shared" si="19"/>
        <v>1.2300248650682022E-2</v>
      </c>
      <c r="R262" s="170">
        <f t="shared" si="21"/>
        <v>8.7431576630858654E-3</v>
      </c>
      <c r="S262" s="170">
        <f t="shared" si="23"/>
        <v>4.2257876963575747E-2</v>
      </c>
    </row>
    <row r="263" spans="11:19" ht="15" x14ac:dyDescent="0.25">
      <c r="K263" s="41">
        <v>42901</v>
      </c>
      <c r="L263" s="172">
        <v>187.141616989981</v>
      </c>
      <c r="M263" s="173">
        <f t="shared" si="18"/>
        <v>1.9198216521103539E-2</v>
      </c>
      <c r="N263" s="173">
        <f t="shared" si="20"/>
        <v>8.0785740186209765E-2</v>
      </c>
      <c r="O263" s="173">
        <f t="shared" si="22"/>
        <v>9.7555492328883719E-2</v>
      </c>
      <c r="P263" s="167">
        <v>233.00686999045999</v>
      </c>
      <c r="Q263" s="170">
        <f t="shared" si="19"/>
        <v>1.5805434254474449E-2</v>
      </c>
      <c r="R263" s="170">
        <f t="shared" si="21"/>
        <v>3.121380301516341E-2</v>
      </c>
      <c r="S263" s="170">
        <f t="shared" si="23"/>
        <v>5.4555493934199228E-2</v>
      </c>
    </row>
    <row r="264" spans="11:19" ht="15" x14ac:dyDescent="0.25">
      <c r="K264" s="41">
        <v>42931</v>
      </c>
      <c r="L264" s="172">
        <v>184.995332962986</v>
      </c>
      <c r="M264" s="173">
        <f t="shared" ref="M264:M327" si="24">L264/L263-1</f>
        <v>-1.1468769274927793E-2</v>
      </c>
      <c r="N264" s="173">
        <f t="shared" si="20"/>
        <v>3.845059284300878E-2</v>
      </c>
      <c r="O264" s="173">
        <f t="shared" si="22"/>
        <v>6.0966930213808279E-2</v>
      </c>
      <c r="P264" s="167">
        <v>236.185752520786</v>
      </c>
      <c r="Q264" s="170">
        <f t="shared" ref="Q264:Q327" si="25">P264/P263-1</f>
        <v>1.3642870403160812E-2</v>
      </c>
      <c r="R264" s="170">
        <f t="shared" si="21"/>
        <v>4.2329058590105273E-2</v>
      </c>
      <c r="S264" s="170">
        <f t="shared" si="23"/>
        <v>6.1378084876006378E-2</v>
      </c>
    </row>
    <row r="265" spans="11:19" ht="15" x14ac:dyDescent="0.25">
      <c r="K265" s="41">
        <v>42962</v>
      </c>
      <c r="L265" s="172">
        <v>183.76052470982299</v>
      </c>
      <c r="M265" s="173">
        <f t="shared" si="24"/>
        <v>-6.6748075931735151E-3</v>
      </c>
      <c r="N265" s="173">
        <f t="shared" si="20"/>
        <v>7.843368226352343E-4</v>
      </c>
      <c r="O265" s="173">
        <f t="shared" si="22"/>
        <v>4.3616475642160868E-2</v>
      </c>
      <c r="P265" s="167">
        <v>237.60729005364101</v>
      </c>
      <c r="Q265" s="170">
        <f t="shared" si="25"/>
        <v>6.018726860884227E-3</v>
      </c>
      <c r="R265" s="170">
        <f t="shared" si="21"/>
        <v>3.5861202139017445E-2</v>
      </c>
      <c r="S265" s="170">
        <f t="shared" si="23"/>
        <v>6.0875109450031273E-2</v>
      </c>
    </row>
    <row r="266" spans="11:19" ht="15" x14ac:dyDescent="0.25">
      <c r="K266" s="41">
        <v>42993</v>
      </c>
      <c r="L266" s="172">
        <v>183.56693534245099</v>
      </c>
      <c r="M266" s="173">
        <f t="shared" si="24"/>
        <v>-1.0534872365960402E-3</v>
      </c>
      <c r="N266" s="173">
        <f t="shared" ref="N266:N329" si="26">L266/L263-1</f>
        <v>-1.9101478896174084E-2</v>
      </c>
      <c r="O266" s="173">
        <f t="shared" si="22"/>
        <v>4.0936319784561803E-2</v>
      </c>
      <c r="P266" s="167">
        <v>239.08228608306101</v>
      </c>
      <c r="Q266" s="170">
        <f t="shared" si="25"/>
        <v>6.2077052816309486E-3</v>
      </c>
      <c r="R266" s="170">
        <f t="shared" ref="R266:R329" si="27">P266/P263-1</f>
        <v>2.607397838891945E-2</v>
      </c>
      <c r="S266" s="170">
        <f t="shared" si="23"/>
        <v>6.1553386130708265E-2</v>
      </c>
    </row>
    <row r="267" spans="11:19" ht="15" x14ac:dyDescent="0.25">
      <c r="K267" s="41">
        <v>43023</v>
      </c>
      <c r="L267" s="172">
        <v>187.724077204427</v>
      </c>
      <c r="M267" s="173">
        <f t="shared" si="24"/>
        <v>2.264646328719655E-2</v>
      </c>
      <c r="N267" s="173">
        <f t="shared" si="26"/>
        <v>1.4750340982855992E-2</v>
      </c>
      <c r="O267" s="173">
        <f t="shared" si="22"/>
        <v>5.7858763667119284E-2</v>
      </c>
      <c r="P267" s="167">
        <v>240.81591830202899</v>
      </c>
      <c r="Q267" s="170">
        <f t="shared" si="25"/>
        <v>7.251194755456325E-3</v>
      </c>
      <c r="R267" s="170">
        <f t="shared" si="27"/>
        <v>1.960391654376159E-2</v>
      </c>
      <c r="S267" s="170">
        <f t="shared" si="23"/>
        <v>6.4173856959557796E-2</v>
      </c>
    </row>
    <row r="268" spans="11:19" ht="15" x14ac:dyDescent="0.25">
      <c r="K268" s="41">
        <v>43054</v>
      </c>
      <c r="L268" s="172">
        <v>188.708590585987</v>
      </c>
      <c r="M268" s="173">
        <f t="shared" si="24"/>
        <v>5.2444704814709198E-3</v>
      </c>
      <c r="N268" s="173">
        <f t="shared" si="26"/>
        <v>2.6926707376230707E-2</v>
      </c>
      <c r="O268" s="173">
        <f t="shared" si="22"/>
        <v>6.4854285594164063E-2</v>
      </c>
      <c r="P268" s="167">
        <v>242.906176860714</v>
      </c>
      <c r="Q268" s="170">
        <f t="shared" si="25"/>
        <v>8.6799019492698193E-3</v>
      </c>
      <c r="R268" s="170">
        <f t="shared" si="27"/>
        <v>2.2301027909862325E-2</v>
      </c>
      <c r="S268" s="170">
        <f t="shared" si="23"/>
        <v>6.6772598517786053E-2</v>
      </c>
    </row>
    <row r="269" spans="11:19" ht="15" x14ac:dyDescent="0.25">
      <c r="K269" s="41">
        <v>43084</v>
      </c>
      <c r="L269" s="172">
        <v>186.67528938871999</v>
      </c>
      <c r="M269" s="173">
        <f t="shared" si="24"/>
        <v>-1.0774820536537888E-2</v>
      </c>
      <c r="N269" s="173">
        <f t="shared" si="26"/>
        <v>1.6933082422878831E-2</v>
      </c>
      <c r="O269" s="173">
        <f t="shared" si="22"/>
        <v>5.8089069219851908E-2</v>
      </c>
      <c r="P269" s="167">
        <v>244.85843755712801</v>
      </c>
      <c r="Q269" s="170">
        <f t="shared" si="25"/>
        <v>8.0370977866630611E-3</v>
      </c>
      <c r="R269" s="170">
        <f t="shared" si="27"/>
        <v>2.4159679785144217E-2</v>
      </c>
      <c r="S269" s="170">
        <f t="shared" si="23"/>
        <v>6.9239614802874883E-2</v>
      </c>
    </row>
    <row r="270" spans="11:19" ht="15" x14ac:dyDescent="0.25">
      <c r="K270" s="41">
        <v>43115</v>
      </c>
      <c r="L270" s="172">
        <v>182.85820904136099</v>
      </c>
      <c r="M270" s="173">
        <f t="shared" si="24"/>
        <v>-2.0447700174234473E-2</v>
      </c>
      <c r="N270" s="173">
        <f t="shared" si="26"/>
        <v>-2.5920320054455215E-2</v>
      </c>
      <c r="O270" s="173">
        <f t="shared" si="22"/>
        <v>5.5116751508696993E-2</v>
      </c>
      <c r="P270" s="167">
        <v>246.64842442335501</v>
      </c>
      <c r="Q270" s="170">
        <f t="shared" si="25"/>
        <v>7.3102927719588262E-3</v>
      </c>
      <c r="R270" s="170">
        <f t="shared" si="27"/>
        <v>2.421976986592278E-2</v>
      </c>
      <c r="S270" s="170">
        <f t="shared" si="23"/>
        <v>7.8975938407009005E-2</v>
      </c>
    </row>
    <row r="271" spans="11:19" ht="15" x14ac:dyDescent="0.25">
      <c r="K271" s="41">
        <v>43146</v>
      </c>
      <c r="L271" s="172">
        <v>183.90339821706999</v>
      </c>
      <c r="M271" s="173">
        <f t="shared" si="24"/>
        <v>5.7158449773102582E-3</v>
      </c>
      <c r="N271" s="173">
        <f t="shared" si="26"/>
        <v>-2.54635592052046E-2</v>
      </c>
      <c r="O271" s="173">
        <f t="shared" si="22"/>
        <v>7.1636689592466052E-2</v>
      </c>
      <c r="P271" s="167">
        <v>248.75141081756701</v>
      </c>
      <c r="Q271" s="170">
        <f t="shared" si="25"/>
        <v>8.5262510763188804E-3</v>
      </c>
      <c r="R271" s="170">
        <f t="shared" si="27"/>
        <v>2.4063751825482704E-2</v>
      </c>
      <c r="S271" s="170">
        <f t="shared" si="23"/>
        <v>9.3926039649352644E-2</v>
      </c>
    </row>
    <row r="272" spans="11:19" ht="15" x14ac:dyDescent="0.25">
      <c r="K272" s="41">
        <v>43174</v>
      </c>
      <c r="L272" s="172">
        <v>188.29309873602801</v>
      </c>
      <c r="M272" s="173">
        <f t="shared" si="24"/>
        <v>2.3869599809007491E-2</v>
      </c>
      <c r="N272" s="173">
        <f t="shared" si="26"/>
        <v>8.6664354591636794E-3</v>
      </c>
      <c r="O272" s="173">
        <f t="shared" si="22"/>
        <v>8.7435811245919259E-2</v>
      </c>
      <c r="P272" s="167">
        <v>251.60982640416401</v>
      </c>
      <c r="Q272" s="170">
        <f t="shared" si="25"/>
        <v>1.1491052763087151E-2</v>
      </c>
      <c r="R272" s="170">
        <f t="shared" si="27"/>
        <v>2.7572620794253044E-2</v>
      </c>
      <c r="S272" s="170">
        <f t="shared" si="23"/>
        <v>0.11354453185370139</v>
      </c>
    </row>
    <row r="273" spans="11:19" ht="15" x14ac:dyDescent="0.25">
      <c r="K273" s="41">
        <v>43205</v>
      </c>
      <c r="L273" s="172">
        <v>193.783038440464</v>
      </c>
      <c r="M273" s="173">
        <f t="shared" si="24"/>
        <v>2.9156351142388015E-2</v>
      </c>
      <c r="N273" s="173">
        <f t="shared" si="26"/>
        <v>5.9744812422568794E-2</v>
      </c>
      <c r="O273" s="173">
        <f t="shared" si="22"/>
        <v>8.7779393827640328E-2</v>
      </c>
      <c r="P273" s="167">
        <v>252.974972067973</v>
      </c>
      <c r="Q273" s="170">
        <f t="shared" si="25"/>
        <v>5.4256452671930244E-3</v>
      </c>
      <c r="R273" s="170">
        <f t="shared" si="27"/>
        <v>2.5650063078282326E-2</v>
      </c>
      <c r="S273" s="170">
        <f t="shared" si="23"/>
        <v>0.11642282258013226</v>
      </c>
    </row>
    <row r="274" spans="11:19" ht="15" x14ac:dyDescent="0.25">
      <c r="K274" s="41">
        <v>43235</v>
      </c>
      <c r="L274" s="172">
        <v>192.784137180616</v>
      </c>
      <c r="M274" s="173">
        <f t="shared" si="24"/>
        <v>-5.154740414264336E-3</v>
      </c>
      <c r="N274" s="173">
        <f t="shared" si="26"/>
        <v>4.8290238514590467E-2</v>
      </c>
      <c r="O274" s="173">
        <f t="shared" si="22"/>
        <v>4.9928134363415255E-2</v>
      </c>
      <c r="P274" s="167">
        <v>252.75274451848699</v>
      </c>
      <c r="Q274" s="170">
        <f t="shared" si="25"/>
        <v>-8.7845666181673998E-4</v>
      </c>
      <c r="R274" s="170">
        <f t="shared" si="27"/>
        <v>1.6085672389832384E-2</v>
      </c>
      <c r="S274" s="170">
        <f t="shared" si="23"/>
        <v>0.10188858987343985</v>
      </c>
    </row>
    <row r="275" spans="11:19" ht="15" x14ac:dyDescent="0.25">
      <c r="K275" s="41">
        <v>43266</v>
      </c>
      <c r="L275" s="172">
        <v>189.49090692858999</v>
      </c>
      <c r="M275" s="173">
        <f t="shared" si="24"/>
        <v>-1.7082475250236206E-2</v>
      </c>
      <c r="N275" s="173">
        <f t="shared" si="26"/>
        <v>6.3614025187466172E-3</v>
      </c>
      <c r="O275" s="173">
        <f t="shared" ref="O275:O332" si="28">L275/L263-1</f>
        <v>1.2553540876665492E-2</v>
      </c>
      <c r="P275" s="167">
        <v>251.344372481493</v>
      </c>
      <c r="Q275" s="170">
        <f t="shared" si="25"/>
        <v>-5.5721335080932688E-3</v>
      </c>
      <c r="R275" s="170">
        <f t="shared" si="27"/>
        <v>-1.055022081071666E-3</v>
      </c>
      <c r="S275" s="170">
        <f t="shared" ref="S275:S332" si="29">P275/P263-1</f>
        <v>7.8699406982222442E-2</v>
      </c>
    </row>
    <row r="276" spans="11:19" ht="15" x14ac:dyDescent="0.25">
      <c r="K276" s="41">
        <v>43296</v>
      </c>
      <c r="L276" s="172">
        <v>186.90872207330801</v>
      </c>
      <c r="M276" s="173">
        <f t="shared" si="24"/>
        <v>-1.3626959188363985E-2</v>
      </c>
      <c r="N276" s="173">
        <f t="shared" si="26"/>
        <v>-3.5474293428771841E-2</v>
      </c>
      <c r="O276" s="173">
        <f t="shared" si="28"/>
        <v>1.0342904762385752E-2</v>
      </c>
      <c r="P276" s="167">
        <v>253.20916766324001</v>
      </c>
      <c r="Q276" s="170">
        <f t="shared" si="25"/>
        <v>7.4192836041488963E-3</v>
      </c>
      <c r="R276" s="170">
        <f t="shared" si="27"/>
        <v>9.2576587064141513E-4</v>
      </c>
      <c r="S276" s="170">
        <f t="shared" si="29"/>
        <v>7.2076384628475099E-2</v>
      </c>
    </row>
    <row r="277" spans="11:19" ht="15" x14ac:dyDescent="0.25">
      <c r="K277" s="41">
        <v>43327</v>
      </c>
      <c r="L277" s="172">
        <v>188.186827715893</v>
      </c>
      <c r="M277" s="173">
        <f t="shared" si="24"/>
        <v>6.8381273404871656E-3</v>
      </c>
      <c r="N277" s="173">
        <f t="shared" si="26"/>
        <v>-2.3846928134008571E-2</v>
      </c>
      <c r="O277" s="173">
        <f t="shared" si="28"/>
        <v>2.4087344183739257E-2</v>
      </c>
      <c r="P277" s="167">
        <v>256.67132260662498</v>
      </c>
      <c r="Q277" s="170">
        <f t="shared" si="25"/>
        <v>1.3673102657916214E-2</v>
      </c>
      <c r="R277" s="170">
        <f t="shared" si="27"/>
        <v>1.5503602525080984E-2</v>
      </c>
      <c r="S277" s="170">
        <f t="shared" si="29"/>
        <v>8.0233365519551958E-2</v>
      </c>
    </row>
    <row r="278" spans="11:19" ht="15" x14ac:dyDescent="0.25">
      <c r="K278" s="41">
        <v>43358</v>
      </c>
      <c r="L278" s="172">
        <v>189.374545133461</v>
      </c>
      <c r="M278" s="173">
        <f t="shared" si="24"/>
        <v>6.3113738192190905E-3</v>
      </c>
      <c r="N278" s="173">
        <f t="shared" si="26"/>
        <v>-6.140758784423106E-4</v>
      </c>
      <c r="O278" s="173">
        <f t="shared" si="28"/>
        <v>3.1637559237864377E-2</v>
      </c>
      <c r="P278" s="167">
        <v>260.20635370134698</v>
      </c>
      <c r="Q278" s="170">
        <f t="shared" si="25"/>
        <v>1.3772598585700901E-2</v>
      </c>
      <c r="R278" s="170">
        <f t="shared" si="27"/>
        <v>3.5258323599453245E-2</v>
      </c>
      <c r="S278" s="170">
        <f t="shared" si="29"/>
        <v>8.8354800200242112E-2</v>
      </c>
    </row>
    <row r="279" spans="11:19" ht="15" x14ac:dyDescent="0.25">
      <c r="K279" s="41">
        <v>43388</v>
      </c>
      <c r="L279" s="172">
        <v>188.333130520103</v>
      </c>
      <c r="M279" s="173">
        <f t="shared" si="24"/>
        <v>-5.4992322892396528E-3</v>
      </c>
      <c r="N279" s="173">
        <f t="shared" si="26"/>
        <v>7.62087735122563E-3</v>
      </c>
      <c r="O279" s="173">
        <f t="shared" si="28"/>
        <v>3.2444070294337379E-3</v>
      </c>
      <c r="P279" s="167">
        <v>260.70423640057101</v>
      </c>
      <c r="Q279" s="170">
        <f t="shared" si="25"/>
        <v>1.9134148422657038E-3</v>
      </c>
      <c r="R279" s="170">
        <f t="shared" si="27"/>
        <v>2.9600305575425256E-2</v>
      </c>
      <c r="S279" s="170">
        <f t="shared" si="29"/>
        <v>8.2587223630284701E-2</v>
      </c>
    </row>
    <row r="280" spans="11:19" ht="15" x14ac:dyDescent="0.25">
      <c r="K280" s="41">
        <v>43419</v>
      </c>
      <c r="L280" s="172">
        <v>187.02877607545099</v>
      </c>
      <c r="M280" s="173">
        <f t="shared" si="24"/>
        <v>-6.9257832705795774E-3</v>
      </c>
      <c r="N280" s="173">
        <f t="shared" si="26"/>
        <v>-6.1537337894357336E-3</v>
      </c>
      <c r="O280" s="173">
        <f t="shared" si="28"/>
        <v>-8.9016324340072117E-3</v>
      </c>
      <c r="P280" s="167">
        <v>259.92204288174997</v>
      </c>
      <c r="Q280" s="170">
        <f t="shared" si="25"/>
        <v>-3.000309966652015E-3</v>
      </c>
      <c r="R280" s="170">
        <f t="shared" si="27"/>
        <v>1.2664914187188181E-2</v>
      </c>
      <c r="S280" s="170">
        <f t="shared" si="29"/>
        <v>7.005118700951396E-2</v>
      </c>
    </row>
    <row r="281" spans="11:19" ht="15" x14ac:dyDescent="0.25">
      <c r="K281" s="41">
        <v>43449</v>
      </c>
      <c r="L281" s="172">
        <v>186.942418103965</v>
      </c>
      <c r="M281" s="173">
        <f t="shared" si="24"/>
        <v>-4.6173628089807295E-4</v>
      </c>
      <c r="N281" s="173">
        <f t="shared" si="26"/>
        <v>-1.2842945855167431E-2</v>
      </c>
      <c r="O281" s="173">
        <f t="shared" si="28"/>
        <v>1.4309805873060633E-3</v>
      </c>
      <c r="P281" s="167">
        <v>259.64665334086698</v>
      </c>
      <c r="Q281" s="170">
        <f t="shared" si="25"/>
        <v>-1.0595082195791194E-3</v>
      </c>
      <c r="R281" s="170">
        <f t="shared" si="27"/>
        <v>-2.1509865248040549E-3</v>
      </c>
      <c r="S281" s="170">
        <f t="shared" si="29"/>
        <v>6.039496098756536E-2</v>
      </c>
    </row>
    <row r="282" spans="11:19" ht="15" x14ac:dyDescent="0.25">
      <c r="K282" s="41">
        <v>43480</v>
      </c>
      <c r="L282" s="172">
        <v>189.75729833803399</v>
      </c>
      <c r="M282" s="173">
        <f t="shared" si="24"/>
        <v>1.50574720420249E-2</v>
      </c>
      <c r="N282" s="173">
        <f t="shared" si="26"/>
        <v>7.5619611589208269E-3</v>
      </c>
      <c r="O282" s="173">
        <f t="shared" si="28"/>
        <v>3.7729174603872817E-2</v>
      </c>
      <c r="P282" s="167">
        <v>259.61177970112902</v>
      </c>
      <c r="Q282" s="170">
        <f t="shared" si="25"/>
        <v>-1.3431191694268652E-4</v>
      </c>
      <c r="R282" s="170">
        <f t="shared" si="27"/>
        <v>-4.1904063950976012E-3</v>
      </c>
      <c r="S282" s="170">
        <f t="shared" si="29"/>
        <v>5.2558029949233864E-2</v>
      </c>
    </row>
    <row r="283" spans="11:19" ht="15" x14ac:dyDescent="0.25">
      <c r="K283" s="41">
        <v>43511</v>
      </c>
      <c r="L283" s="172">
        <v>193.130556463023</v>
      </c>
      <c r="M283" s="173">
        <f t="shared" si="24"/>
        <v>1.7776697679263265E-2</v>
      </c>
      <c r="N283" s="173">
        <f t="shared" si="26"/>
        <v>3.2624821247348779E-2</v>
      </c>
      <c r="O283" s="173">
        <f t="shared" si="28"/>
        <v>5.0173940967973563E-2</v>
      </c>
      <c r="P283" s="167">
        <v>261.44900159470097</v>
      </c>
      <c r="Q283" s="170">
        <f t="shared" si="25"/>
        <v>7.0768048186680144E-3</v>
      </c>
      <c r="R283" s="170">
        <f t="shared" si="27"/>
        <v>5.8746795616932967E-3</v>
      </c>
      <c r="S283" s="170">
        <f t="shared" si="29"/>
        <v>5.1045301553872546E-2</v>
      </c>
    </row>
    <row r="284" spans="11:19" ht="15" x14ac:dyDescent="0.25">
      <c r="K284" s="41">
        <v>43539</v>
      </c>
      <c r="L284" s="172">
        <v>195.24646577080901</v>
      </c>
      <c r="M284" s="173">
        <f t="shared" si="24"/>
        <v>1.0955849486153912E-2</v>
      </c>
      <c r="N284" s="173">
        <f t="shared" si="26"/>
        <v>4.4420350132765796E-2</v>
      </c>
      <c r="O284" s="173">
        <f t="shared" si="28"/>
        <v>3.6928422132608718E-2</v>
      </c>
      <c r="P284" s="167">
        <v>262.93924511255898</v>
      </c>
      <c r="Q284" s="170">
        <f t="shared" si="25"/>
        <v>5.6999396011012671E-3</v>
      </c>
      <c r="R284" s="170">
        <f t="shared" si="27"/>
        <v>1.2681048376038451E-2</v>
      </c>
      <c r="S284" s="170">
        <f t="shared" si="29"/>
        <v>4.5027727534760142E-2</v>
      </c>
    </row>
    <row r="285" spans="11:19" ht="15" x14ac:dyDescent="0.25">
      <c r="K285" s="41">
        <v>43570</v>
      </c>
      <c r="L285" s="172">
        <v>197.310877815406</v>
      </c>
      <c r="M285" s="173">
        <f t="shared" si="24"/>
        <v>1.0573364472677982E-2</v>
      </c>
      <c r="N285" s="173">
        <f t="shared" si="26"/>
        <v>3.9806529411670066E-2</v>
      </c>
      <c r="O285" s="173">
        <f t="shared" si="28"/>
        <v>1.8205098874150671E-2</v>
      </c>
      <c r="P285" s="167">
        <v>267.16055604224402</v>
      </c>
      <c r="Q285" s="170">
        <f t="shared" si="25"/>
        <v>1.6054320563208435E-2</v>
      </c>
      <c r="R285" s="170">
        <f t="shared" si="27"/>
        <v>2.9077171882590624E-2</v>
      </c>
      <c r="S285" s="170">
        <f t="shared" si="29"/>
        <v>5.607504907821248E-2</v>
      </c>
    </row>
    <row r="286" spans="11:19" ht="15" x14ac:dyDescent="0.25">
      <c r="K286" s="41">
        <v>43600</v>
      </c>
      <c r="L286" s="172">
        <v>199.61977470017899</v>
      </c>
      <c r="M286" s="173">
        <f t="shared" si="24"/>
        <v>1.1701822577329324E-2</v>
      </c>
      <c r="N286" s="173">
        <f t="shared" si="26"/>
        <v>3.3600163309209119E-2</v>
      </c>
      <c r="O286" s="173">
        <f t="shared" si="28"/>
        <v>3.545746874992517E-2</v>
      </c>
      <c r="P286" s="167">
        <v>269.95008061384499</v>
      </c>
      <c r="Q286" s="170">
        <f t="shared" si="25"/>
        <v>1.0441378820756242E-2</v>
      </c>
      <c r="R286" s="170">
        <f t="shared" si="27"/>
        <v>3.2515247590512608E-2</v>
      </c>
      <c r="S286" s="170">
        <f t="shared" si="29"/>
        <v>6.804015571866584E-2</v>
      </c>
    </row>
    <row r="287" spans="11:19" ht="15" x14ac:dyDescent="0.25">
      <c r="K287" s="41">
        <v>43631</v>
      </c>
      <c r="L287" s="172">
        <v>204.01545055396599</v>
      </c>
      <c r="M287" s="173">
        <f t="shared" si="24"/>
        <v>2.2020242535536028E-2</v>
      </c>
      <c r="N287" s="173">
        <f t="shared" si="26"/>
        <v>4.4912386754546896E-2</v>
      </c>
      <c r="O287" s="173">
        <f t="shared" si="28"/>
        <v>7.6650346239830913E-2</v>
      </c>
      <c r="P287" s="167">
        <v>273.02836002188798</v>
      </c>
      <c r="Q287" s="170">
        <f t="shared" si="25"/>
        <v>1.1403143133142279E-2</v>
      </c>
      <c r="R287" s="170">
        <f t="shared" si="27"/>
        <v>3.837051751255327E-2</v>
      </c>
      <c r="S287" s="170">
        <f t="shared" si="29"/>
        <v>8.6272023225790084E-2</v>
      </c>
    </row>
    <row r="288" spans="11:19" ht="15" x14ac:dyDescent="0.25">
      <c r="K288" s="41">
        <v>43661</v>
      </c>
      <c r="L288" s="172">
        <v>205.76781477917899</v>
      </c>
      <c r="M288" s="173">
        <f t="shared" si="24"/>
        <v>8.5893701700276992E-3</v>
      </c>
      <c r="N288" s="173">
        <f t="shared" si="26"/>
        <v>4.2860976837196363E-2</v>
      </c>
      <c r="O288" s="173">
        <f t="shared" si="28"/>
        <v>0.10090001417095018</v>
      </c>
      <c r="P288" s="167">
        <v>273.42328047265897</v>
      </c>
      <c r="Q288" s="170">
        <f t="shared" si="25"/>
        <v>1.4464447969411154E-3</v>
      </c>
      <c r="R288" s="170">
        <f t="shared" si="27"/>
        <v>2.3441800403442237E-2</v>
      </c>
      <c r="S288" s="170">
        <f t="shared" si="29"/>
        <v>7.9831678275974038E-2</v>
      </c>
    </row>
    <row r="289" spans="11:19" ht="15" x14ac:dyDescent="0.25">
      <c r="K289" s="41">
        <v>43692</v>
      </c>
      <c r="L289" s="172">
        <v>205.201823043281</v>
      </c>
      <c r="M289" s="173">
        <f t="shared" si="24"/>
        <v>-2.7506329719514389E-3</v>
      </c>
      <c r="N289" s="173">
        <f t="shared" si="26"/>
        <v>2.7963403683257448E-2</v>
      </c>
      <c r="O289" s="173">
        <f t="shared" si="28"/>
        <v>9.0415442642328037E-2</v>
      </c>
      <c r="P289" s="167">
        <v>274.10946267958701</v>
      </c>
      <c r="Q289" s="170">
        <f t="shared" si="25"/>
        <v>2.5095968629367249E-3</v>
      </c>
      <c r="R289" s="170">
        <f t="shared" si="27"/>
        <v>1.5407967488966445E-2</v>
      </c>
      <c r="S289" s="170">
        <f t="shared" si="29"/>
        <v>6.7939573053463986E-2</v>
      </c>
    </row>
    <row r="290" spans="11:19" ht="15" x14ac:dyDescent="0.25">
      <c r="K290" s="41">
        <v>43723</v>
      </c>
      <c r="L290" s="172">
        <v>202.71043897626299</v>
      </c>
      <c r="M290" s="173">
        <f t="shared" si="24"/>
        <v>-1.2141140025313191E-2</v>
      </c>
      <c r="N290" s="173">
        <f t="shared" si="26"/>
        <v>-6.3966311088669014E-3</v>
      </c>
      <c r="O290" s="173">
        <f t="shared" si="28"/>
        <v>7.0420730692203559E-2</v>
      </c>
      <c r="P290" s="167">
        <v>274.93789456703303</v>
      </c>
      <c r="Q290" s="170">
        <f t="shared" si="25"/>
        <v>3.0222666497814465E-3</v>
      </c>
      <c r="R290" s="170">
        <f t="shared" si="27"/>
        <v>6.9939054865655326E-3</v>
      </c>
      <c r="S290" s="170">
        <f t="shared" si="29"/>
        <v>5.6614839169508713E-2</v>
      </c>
    </row>
    <row r="291" spans="11:19" ht="15" x14ac:dyDescent="0.25">
      <c r="K291" s="41">
        <v>43753</v>
      </c>
      <c r="L291" s="172">
        <v>200.91699014696499</v>
      </c>
      <c r="M291" s="173">
        <f t="shared" si="24"/>
        <v>-8.8473432268971752E-3</v>
      </c>
      <c r="N291" s="173">
        <f t="shared" si="26"/>
        <v>-2.3574263241409654E-2</v>
      </c>
      <c r="O291" s="173">
        <f t="shared" si="28"/>
        <v>6.6817025725161905E-2</v>
      </c>
      <c r="P291" s="167">
        <v>276.514025130969</v>
      </c>
      <c r="Q291" s="170">
        <f t="shared" si="25"/>
        <v>5.7326785251556878E-3</v>
      </c>
      <c r="R291" s="170">
        <f t="shared" si="27"/>
        <v>1.1303882584420499E-2</v>
      </c>
      <c r="S291" s="170">
        <f t="shared" si="29"/>
        <v>6.0642623030131126E-2</v>
      </c>
    </row>
    <row r="292" spans="11:19" ht="15" x14ac:dyDescent="0.25">
      <c r="K292" s="41">
        <v>43784</v>
      </c>
      <c r="L292" s="172">
        <v>200.375429912398</v>
      </c>
      <c r="M292" s="173">
        <f t="shared" si="24"/>
        <v>-2.6954427008429871E-3</v>
      </c>
      <c r="N292" s="173">
        <f t="shared" si="26"/>
        <v>-2.3520225402018036E-2</v>
      </c>
      <c r="O292" s="173">
        <f t="shared" si="28"/>
        <v>7.1361499107296389E-2</v>
      </c>
      <c r="P292" s="167">
        <v>279.64634505469598</v>
      </c>
      <c r="Q292" s="170">
        <f t="shared" si="25"/>
        <v>1.1327888060084446E-2</v>
      </c>
      <c r="R292" s="170">
        <f t="shared" si="27"/>
        <v>2.0199530220454953E-2</v>
      </c>
      <c r="S292" s="170">
        <f t="shared" si="29"/>
        <v>7.5885453785539347E-2</v>
      </c>
    </row>
    <row r="293" spans="11:19" ht="15" x14ac:dyDescent="0.25">
      <c r="K293" s="41">
        <v>43814</v>
      </c>
      <c r="L293" s="172">
        <v>200.87289134109801</v>
      </c>
      <c r="M293" s="173">
        <f t="shared" si="24"/>
        <v>2.4826468440641847E-3</v>
      </c>
      <c r="N293" s="173">
        <f t="shared" si="26"/>
        <v>-9.0648890330712328E-3</v>
      </c>
      <c r="O293" s="173">
        <f t="shared" si="28"/>
        <v>7.451745504535956E-2</v>
      </c>
      <c r="P293" s="167">
        <v>282.77297198731799</v>
      </c>
      <c r="Q293" s="170">
        <f t="shared" si="25"/>
        <v>1.1180646512688908E-2</v>
      </c>
      <c r="R293" s="170">
        <f t="shared" si="27"/>
        <v>2.8497626464418335E-2</v>
      </c>
      <c r="S293" s="170">
        <f t="shared" si="29"/>
        <v>8.9068425681152696E-2</v>
      </c>
    </row>
    <row r="294" spans="11:19" ht="15" x14ac:dyDescent="0.25">
      <c r="K294" s="41">
        <v>43845</v>
      </c>
      <c r="L294" s="172">
        <v>201.32368592905399</v>
      </c>
      <c r="M294" s="173">
        <f t="shared" si="24"/>
        <v>2.2441783206599286E-3</v>
      </c>
      <c r="N294" s="173">
        <f t="shared" si="26"/>
        <v>2.0241980620530065E-3</v>
      </c>
      <c r="O294" s="173">
        <f t="shared" si="28"/>
        <v>6.0953584880912626E-2</v>
      </c>
      <c r="P294" s="167">
        <v>284.881628834992</v>
      </c>
      <c r="Q294" s="170">
        <f t="shared" si="25"/>
        <v>7.4570664687449995E-3</v>
      </c>
      <c r="R294" s="170">
        <f t="shared" si="27"/>
        <v>3.0261046252752388E-2</v>
      </c>
      <c r="S294" s="170">
        <f t="shared" si="29"/>
        <v>9.7337066765438074E-2</v>
      </c>
    </row>
    <row r="295" spans="11:19" ht="15" x14ac:dyDescent="0.25">
      <c r="K295" s="41">
        <v>43876</v>
      </c>
      <c r="L295" s="172">
        <v>202.64896785175</v>
      </c>
      <c r="M295" s="173">
        <f t="shared" si="24"/>
        <v>6.5828415398823115E-3</v>
      </c>
      <c r="N295" s="173">
        <f t="shared" si="26"/>
        <v>1.1346390824194197E-2</v>
      </c>
      <c r="O295" s="173">
        <f t="shared" si="28"/>
        <v>4.9284854572194003E-2</v>
      </c>
      <c r="P295" s="167">
        <v>285.75525567176402</v>
      </c>
      <c r="Q295" s="170">
        <f t="shared" si="25"/>
        <v>3.0666310086215898E-3</v>
      </c>
      <c r="R295" s="170">
        <f t="shared" si="27"/>
        <v>2.1845129482644277E-2</v>
      </c>
      <c r="S295" s="170">
        <f t="shared" si="29"/>
        <v>9.296747713247222E-2</v>
      </c>
    </row>
    <row r="296" spans="11:19" ht="15" x14ac:dyDescent="0.25">
      <c r="K296" s="41">
        <v>43905</v>
      </c>
      <c r="L296" s="172">
        <v>204.32154248843199</v>
      </c>
      <c r="M296" s="173">
        <f t="shared" si="24"/>
        <v>8.2535561587739892E-3</v>
      </c>
      <c r="N296" s="173">
        <f t="shared" si="26"/>
        <v>1.7168325324087075E-2</v>
      </c>
      <c r="O296" s="173">
        <f t="shared" si="28"/>
        <v>4.6480107497954837E-2</v>
      </c>
      <c r="P296" s="167">
        <v>286.44204627079199</v>
      </c>
      <c r="Q296" s="170">
        <f t="shared" si="25"/>
        <v>2.4034224581921393E-3</v>
      </c>
      <c r="R296" s="170">
        <f t="shared" si="27"/>
        <v>1.2975335859321646E-2</v>
      </c>
      <c r="S296" s="170">
        <f t="shared" si="29"/>
        <v>8.9384911515099086E-2</v>
      </c>
    </row>
    <row r="297" spans="11:19" ht="15" x14ac:dyDescent="0.25">
      <c r="K297" s="41">
        <v>43936</v>
      </c>
      <c r="L297" s="172">
        <v>205.379040565781</v>
      </c>
      <c r="M297" s="173">
        <f t="shared" si="24"/>
        <v>5.1756562938480855E-3</v>
      </c>
      <c r="N297" s="173">
        <f t="shared" si="26"/>
        <v>2.0143455142958677E-2</v>
      </c>
      <c r="O297" s="173">
        <f t="shared" si="28"/>
        <v>4.0890613025011069E-2</v>
      </c>
      <c r="P297" s="167">
        <v>291.09754134063098</v>
      </c>
      <c r="Q297" s="170">
        <f t="shared" si="25"/>
        <v>1.6252834143761996E-2</v>
      </c>
      <c r="R297" s="170">
        <f t="shared" si="27"/>
        <v>2.1819281682215141E-2</v>
      </c>
      <c r="S297" s="170">
        <f t="shared" si="29"/>
        <v>8.9597752201870717E-2</v>
      </c>
    </row>
    <row r="298" spans="11:19" ht="15" x14ac:dyDescent="0.25">
      <c r="K298" s="41">
        <v>43966</v>
      </c>
      <c r="L298" s="172">
        <v>203.78425038619901</v>
      </c>
      <c r="M298" s="173">
        <f t="shared" si="24"/>
        <v>-7.7651067761765891E-3</v>
      </c>
      <c r="N298" s="173">
        <f t="shared" si="26"/>
        <v>5.6022122712193756E-3</v>
      </c>
      <c r="O298" s="173">
        <f t="shared" si="28"/>
        <v>2.0862039806802235E-2</v>
      </c>
      <c r="P298" s="167">
        <v>291.49525377626799</v>
      </c>
      <c r="Q298" s="170">
        <f t="shared" si="25"/>
        <v>1.3662514420609284E-3</v>
      </c>
      <c r="R298" s="170">
        <f t="shared" si="27"/>
        <v>2.0087112977188015E-2</v>
      </c>
      <c r="S298" s="170">
        <f t="shared" si="29"/>
        <v>7.9811693752530166E-2</v>
      </c>
    </row>
    <row r="299" spans="11:19" ht="15" x14ac:dyDescent="0.25">
      <c r="K299" s="41">
        <v>43997</v>
      </c>
      <c r="L299" s="172">
        <v>201.22097070393301</v>
      </c>
      <c r="M299" s="173">
        <f t="shared" si="24"/>
        <v>-1.2578399348370795E-2</v>
      </c>
      <c r="N299" s="173">
        <f t="shared" si="26"/>
        <v>-1.5174962692318772E-2</v>
      </c>
      <c r="O299" s="173">
        <f t="shared" si="28"/>
        <v>-1.3697393224116561E-2</v>
      </c>
      <c r="P299" s="167">
        <v>292.81998620793598</v>
      </c>
      <c r="Q299" s="170">
        <f t="shared" si="25"/>
        <v>4.5446106394746444E-3</v>
      </c>
      <c r="R299" s="170">
        <f t="shared" si="27"/>
        <v>2.226607448235618E-2</v>
      </c>
      <c r="S299" s="170">
        <f t="shared" si="29"/>
        <v>7.2489268823434205E-2</v>
      </c>
    </row>
    <row r="300" spans="11:19" ht="15" x14ac:dyDescent="0.25">
      <c r="K300" s="41">
        <v>44027</v>
      </c>
      <c r="L300" s="172">
        <v>200.633376685108</v>
      </c>
      <c r="M300" s="173">
        <f t="shared" si="24"/>
        <v>-2.9201430485571445E-3</v>
      </c>
      <c r="N300" s="173">
        <f t="shared" si="26"/>
        <v>-2.310685582910299E-2</v>
      </c>
      <c r="O300" s="173">
        <f t="shared" si="28"/>
        <v>-2.4952581138994123E-2</v>
      </c>
      <c r="P300" s="167">
        <v>290.81269988196999</v>
      </c>
      <c r="Q300" s="170">
        <f t="shared" si="25"/>
        <v>-6.855018169902527E-3</v>
      </c>
      <c r="R300" s="170">
        <f t="shared" si="27"/>
        <v>-9.7850863785786668E-4</v>
      </c>
      <c r="S300" s="170">
        <f t="shared" si="29"/>
        <v>6.3598898306137075E-2</v>
      </c>
    </row>
    <row r="301" spans="11:19" ht="15" x14ac:dyDescent="0.25">
      <c r="K301" s="41">
        <v>44058</v>
      </c>
      <c r="L301" s="172">
        <v>201.88970741461699</v>
      </c>
      <c r="M301" s="173">
        <f t="shared" si="24"/>
        <v>6.261823183491444E-3</v>
      </c>
      <c r="N301" s="173">
        <f t="shared" si="26"/>
        <v>-9.2968076188006954E-3</v>
      </c>
      <c r="O301" s="173">
        <f t="shared" si="28"/>
        <v>-1.6140770971442175E-2</v>
      </c>
      <c r="P301" s="167">
        <v>295.98313090561902</v>
      </c>
      <c r="Q301" s="170">
        <f t="shared" si="25"/>
        <v>1.7779247693610056E-2</v>
      </c>
      <c r="R301" s="170">
        <f t="shared" si="27"/>
        <v>1.5396055583106083E-2</v>
      </c>
      <c r="S301" s="170">
        <f t="shared" si="29"/>
        <v>7.9799026316726085E-2</v>
      </c>
    </row>
    <row r="302" spans="11:19" ht="15" x14ac:dyDescent="0.25">
      <c r="K302" s="41">
        <v>44089</v>
      </c>
      <c r="L302" s="172">
        <v>204.845868995232</v>
      </c>
      <c r="M302" s="173">
        <f t="shared" si="24"/>
        <v>1.4642458094924038E-2</v>
      </c>
      <c r="N302" s="173">
        <f t="shared" si="26"/>
        <v>1.8014515478272264E-2</v>
      </c>
      <c r="O302" s="173">
        <f t="shared" si="28"/>
        <v>1.0534386042245547E-2</v>
      </c>
      <c r="P302" s="167">
        <v>300.20839915940502</v>
      </c>
      <c r="Q302" s="170">
        <f t="shared" si="25"/>
        <v>1.4275368467310701E-2</v>
      </c>
      <c r="R302" s="170">
        <f t="shared" si="27"/>
        <v>2.5231928486679323E-2</v>
      </c>
      <c r="S302" s="170">
        <f t="shared" si="29"/>
        <v>9.1913501527926877E-2</v>
      </c>
    </row>
    <row r="303" spans="11:19" ht="15" x14ac:dyDescent="0.25">
      <c r="K303" s="41">
        <v>44119</v>
      </c>
      <c r="L303" s="172">
        <v>207.754421826477</v>
      </c>
      <c r="M303" s="173">
        <f t="shared" si="24"/>
        <v>1.4198738034169045E-2</v>
      </c>
      <c r="N303" s="173">
        <f t="shared" si="26"/>
        <v>3.5492824070570306E-2</v>
      </c>
      <c r="O303" s="173">
        <f t="shared" si="28"/>
        <v>3.4031127355185875E-2</v>
      </c>
      <c r="P303" s="167">
        <v>305.37143321664098</v>
      </c>
      <c r="Q303" s="170">
        <f t="shared" si="25"/>
        <v>1.7198166579258434E-2</v>
      </c>
      <c r="R303" s="170">
        <f t="shared" si="27"/>
        <v>5.006223366647955E-2</v>
      </c>
      <c r="S303" s="170">
        <f t="shared" si="29"/>
        <v>0.10436146257682188</v>
      </c>
    </row>
    <row r="304" spans="11:19" ht="15" x14ac:dyDescent="0.25">
      <c r="K304" s="41">
        <v>44150</v>
      </c>
      <c r="L304" s="172">
        <v>212.125494151937</v>
      </c>
      <c r="M304" s="173">
        <f t="shared" si="24"/>
        <v>2.1039611513592016E-2</v>
      </c>
      <c r="N304" s="173">
        <f t="shared" si="26"/>
        <v>5.0699893859863732E-2</v>
      </c>
      <c r="O304" s="173">
        <f t="shared" si="28"/>
        <v>5.8640244688063836E-2</v>
      </c>
      <c r="P304" s="167">
        <v>306.36335229409298</v>
      </c>
      <c r="Q304" s="170">
        <f t="shared" si="25"/>
        <v>3.2482379474845224E-3</v>
      </c>
      <c r="R304" s="170">
        <f t="shared" si="27"/>
        <v>3.5070314165248639E-2</v>
      </c>
      <c r="S304" s="170">
        <f t="shared" si="29"/>
        <v>9.5538553290125838E-2</v>
      </c>
    </row>
    <row r="305" spans="11:19" ht="15" x14ac:dyDescent="0.25">
      <c r="K305" s="41">
        <v>44180</v>
      </c>
      <c r="L305" s="172">
        <v>211.906421015951</v>
      </c>
      <c r="M305" s="173">
        <f t="shared" si="24"/>
        <v>-1.0327525074808053E-3</v>
      </c>
      <c r="N305" s="173">
        <f t="shared" si="26"/>
        <v>3.4467631958364553E-2</v>
      </c>
      <c r="O305" s="173">
        <f t="shared" si="28"/>
        <v>5.4927917854864727E-2</v>
      </c>
      <c r="P305" s="167">
        <v>307.57937535190899</v>
      </c>
      <c r="Q305" s="170">
        <f t="shared" si="25"/>
        <v>3.9692184091546512E-3</v>
      </c>
      <c r="R305" s="170">
        <f t="shared" si="27"/>
        <v>2.4552864653830442E-2</v>
      </c>
      <c r="S305" s="170">
        <f t="shared" si="29"/>
        <v>8.7725510646411875E-2</v>
      </c>
    </row>
    <row r="306" spans="11:19" ht="15" x14ac:dyDescent="0.25">
      <c r="K306" s="41">
        <v>44211</v>
      </c>
      <c r="L306" s="172">
        <v>211.31889425794299</v>
      </c>
      <c r="M306" s="173">
        <f t="shared" si="24"/>
        <v>-2.7725764759330973E-3</v>
      </c>
      <c r="N306" s="173">
        <f t="shared" si="26"/>
        <v>1.7157143516507878E-2</v>
      </c>
      <c r="O306" s="173">
        <f t="shared" si="28"/>
        <v>4.964745346660937E-2</v>
      </c>
      <c r="P306" s="167">
        <v>307.58152145117498</v>
      </c>
      <c r="Q306" s="170">
        <f t="shared" si="25"/>
        <v>6.9773835242870064E-6</v>
      </c>
      <c r="R306" s="170">
        <f t="shared" si="27"/>
        <v>7.2373771549418819E-3</v>
      </c>
      <c r="S306" s="170">
        <f t="shared" si="29"/>
        <v>7.9681840871989484E-2</v>
      </c>
    </row>
    <row r="307" spans="11:19" ht="15" x14ac:dyDescent="0.25">
      <c r="K307" s="41">
        <v>44242</v>
      </c>
      <c r="L307" s="172">
        <v>209.20653695308499</v>
      </c>
      <c r="M307" s="173">
        <f t="shared" si="24"/>
        <v>-9.9960645368490919E-3</v>
      </c>
      <c r="N307" s="173">
        <f t="shared" si="26"/>
        <v>-1.3760520443437563E-2</v>
      </c>
      <c r="O307" s="173">
        <f t="shared" si="28"/>
        <v>3.2359252409971617E-2</v>
      </c>
      <c r="P307" s="167">
        <v>310.14877405563999</v>
      </c>
      <c r="Q307" s="170">
        <f t="shared" si="25"/>
        <v>8.3465761933703142E-3</v>
      </c>
      <c r="R307" s="170">
        <f t="shared" si="27"/>
        <v>1.235598753310807E-2</v>
      </c>
      <c r="S307" s="170">
        <f t="shared" si="29"/>
        <v>8.536507343156563E-2</v>
      </c>
    </row>
    <row r="308" spans="11:19" ht="15" x14ac:dyDescent="0.25">
      <c r="K308" s="41">
        <v>44270</v>
      </c>
      <c r="L308" s="172">
        <v>214.39118015930899</v>
      </c>
      <c r="M308" s="173">
        <f t="shared" si="24"/>
        <v>2.4782414936616703E-2</v>
      </c>
      <c r="N308" s="173">
        <f t="shared" si="26"/>
        <v>1.1725737858462315E-2</v>
      </c>
      <c r="O308" s="173">
        <f t="shared" si="28"/>
        <v>4.9283289212869619E-2</v>
      </c>
      <c r="P308" s="167">
        <v>313.27694981887402</v>
      </c>
      <c r="Q308" s="170">
        <f t="shared" si="25"/>
        <v>1.0086049099368166E-2</v>
      </c>
      <c r="R308" s="170">
        <f t="shared" si="27"/>
        <v>1.852391585244062E-2</v>
      </c>
      <c r="S308" s="170">
        <f t="shared" si="29"/>
        <v>9.368353528208373E-2</v>
      </c>
    </row>
    <row r="309" spans="11:19" ht="15" x14ac:dyDescent="0.25">
      <c r="K309" s="41">
        <v>44301</v>
      </c>
      <c r="L309" s="172">
        <v>217.82376832614301</v>
      </c>
      <c r="M309" s="173">
        <f t="shared" si="24"/>
        <v>1.6010864646033296E-2</v>
      </c>
      <c r="N309" s="173">
        <f t="shared" si="26"/>
        <v>3.0782264364207501E-2</v>
      </c>
      <c r="O309" s="173">
        <f t="shared" si="28"/>
        <v>6.0593952168045417E-2</v>
      </c>
      <c r="P309" s="167">
        <v>318.13411530751699</v>
      </c>
      <c r="Q309" s="170">
        <f t="shared" si="25"/>
        <v>1.5504381958044489E-2</v>
      </c>
      <c r="R309" s="170">
        <f t="shared" si="27"/>
        <v>3.4308282911647892E-2</v>
      </c>
      <c r="S309" s="170">
        <f t="shared" si="29"/>
        <v>9.2878056758469274E-2</v>
      </c>
    </row>
    <row r="310" spans="11:19" ht="15" x14ac:dyDescent="0.25">
      <c r="K310" s="41">
        <v>44331</v>
      </c>
      <c r="L310" s="172">
        <v>220.39154041139901</v>
      </c>
      <c r="M310" s="173">
        <f t="shared" si="24"/>
        <v>1.1788300721211176E-2</v>
      </c>
      <c r="N310" s="173">
        <f t="shared" si="26"/>
        <v>5.3463929097121277E-2</v>
      </c>
      <c r="O310" s="173">
        <f t="shared" si="28"/>
        <v>8.1494472677485774E-2</v>
      </c>
      <c r="P310" s="167">
        <v>325.12932269806203</v>
      </c>
      <c r="Q310" s="170">
        <f t="shared" si="25"/>
        <v>2.1988234062176204E-2</v>
      </c>
      <c r="R310" s="170">
        <f t="shared" si="27"/>
        <v>4.8301169940251132E-2</v>
      </c>
      <c r="S310" s="170">
        <f t="shared" si="29"/>
        <v>0.11538461942714595</v>
      </c>
    </row>
    <row r="311" spans="11:19" ht="15" x14ac:dyDescent="0.25">
      <c r="K311" s="41">
        <v>44362</v>
      </c>
      <c r="L311" s="172">
        <v>220.18797167160599</v>
      </c>
      <c r="M311" s="173">
        <f t="shared" si="24"/>
        <v>-9.236685737257222E-4</v>
      </c>
      <c r="N311" s="173">
        <f t="shared" si="26"/>
        <v>2.7038386131321035E-2</v>
      </c>
      <c r="O311" s="173">
        <f t="shared" si="28"/>
        <v>9.4259564007272978E-2</v>
      </c>
      <c r="P311" s="167">
        <v>335.53863070647998</v>
      </c>
      <c r="Q311" s="170">
        <f t="shared" si="25"/>
        <v>3.2015900387073915E-2</v>
      </c>
      <c r="R311" s="170">
        <f t="shared" si="27"/>
        <v>7.1060704914539308E-2</v>
      </c>
      <c r="S311" s="170">
        <f t="shared" si="29"/>
        <v>0.14588705180871364</v>
      </c>
    </row>
    <row r="312" spans="11:19" ht="15" x14ac:dyDescent="0.25">
      <c r="K312" s="41">
        <v>44392</v>
      </c>
      <c r="L312" s="172">
        <v>224.17785941869201</v>
      </c>
      <c r="M312" s="173">
        <f t="shared" si="24"/>
        <v>1.8120371048408801E-2</v>
      </c>
      <c r="N312" s="173">
        <f t="shared" si="26"/>
        <v>2.9170788575446638E-2</v>
      </c>
      <c r="O312" s="173">
        <f t="shared" si="28"/>
        <v>0.11735077743588418</v>
      </c>
      <c r="P312" s="167">
        <v>346.77726657293698</v>
      </c>
      <c r="Q312" s="170">
        <f t="shared" si="25"/>
        <v>3.3494312839013274E-2</v>
      </c>
      <c r="R312" s="170">
        <f t="shared" si="27"/>
        <v>9.0034830869153204E-2</v>
      </c>
      <c r="S312" s="170">
        <f t="shared" si="29"/>
        <v>0.19244196251979684</v>
      </c>
    </row>
    <row r="313" spans="11:19" ht="15" x14ac:dyDescent="0.25">
      <c r="K313" s="41">
        <v>44423</v>
      </c>
      <c r="L313" s="172">
        <v>230.82388093817301</v>
      </c>
      <c r="M313" s="173">
        <f t="shared" si="24"/>
        <v>2.9646199391476724E-2</v>
      </c>
      <c r="N313" s="173">
        <f t="shared" si="26"/>
        <v>4.7335485324437654E-2</v>
      </c>
      <c r="O313" s="173">
        <f t="shared" si="28"/>
        <v>0.14331673414204538</v>
      </c>
      <c r="P313" s="167">
        <v>355.144537510737</v>
      </c>
      <c r="Q313" s="170">
        <f t="shared" si="25"/>
        <v>2.4128660510218669E-2</v>
      </c>
      <c r="R313" s="170">
        <f t="shared" si="27"/>
        <v>9.2317772397751963E-2</v>
      </c>
      <c r="S313" s="170">
        <f t="shared" si="29"/>
        <v>0.19988100816455967</v>
      </c>
    </row>
    <row r="314" spans="11:19" ht="15" x14ac:dyDescent="0.25">
      <c r="K314" s="41">
        <v>44454</v>
      </c>
      <c r="L314" s="172">
        <v>236.320313879163</v>
      </c>
      <c r="M314" s="173">
        <f t="shared" si="24"/>
        <v>2.3812236925616181E-2</v>
      </c>
      <c r="N314" s="173">
        <f t="shared" si="26"/>
        <v>7.3266228327936167E-2</v>
      </c>
      <c r="O314" s="173">
        <f t="shared" si="28"/>
        <v>0.15364940009926986</v>
      </c>
      <c r="P314" s="167">
        <v>360.27410328463498</v>
      </c>
      <c r="Q314" s="170">
        <f t="shared" si="25"/>
        <v>1.444360037142034E-2</v>
      </c>
      <c r="R314" s="170">
        <f t="shared" si="27"/>
        <v>7.3718702749886678E-2</v>
      </c>
      <c r="S314" s="170">
        <f t="shared" si="29"/>
        <v>0.20008002538708514</v>
      </c>
    </row>
    <row r="315" spans="11:19" ht="15" x14ac:dyDescent="0.25">
      <c r="K315" s="41">
        <v>44484</v>
      </c>
      <c r="L315" s="172">
        <v>238.64200704515699</v>
      </c>
      <c r="M315" s="173">
        <f t="shared" si="24"/>
        <v>9.8243486896396615E-3</v>
      </c>
      <c r="N315" s="173">
        <f t="shared" si="26"/>
        <v>6.4520857072912774E-2</v>
      </c>
      <c r="O315" s="173">
        <f t="shared" si="28"/>
        <v>0.14867353939873418</v>
      </c>
      <c r="P315" s="167">
        <v>366.14843909716302</v>
      </c>
      <c r="Q315" s="170">
        <f t="shared" si="25"/>
        <v>1.6305184743981016E-2</v>
      </c>
      <c r="R315" s="170">
        <f t="shared" si="27"/>
        <v>5.586056062920064E-2</v>
      </c>
      <c r="S315" s="170">
        <f t="shared" si="29"/>
        <v>0.19902649452283483</v>
      </c>
    </row>
    <row r="316" spans="11:19" ht="15" x14ac:dyDescent="0.25">
      <c r="K316" s="41">
        <v>44515</v>
      </c>
      <c r="L316" s="172">
        <v>241.93292078195299</v>
      </c>
      <c r="M316" s="173">
        <f t="shared" si="24"/>
        <v>1.3790169541162411E-2</v>
      </c>
      <c r="N316" s="173">
        <f t="shared" si="26"/>
        <v>4.812777516185851E-2</v>
      </c>
      <c r="O316" s="173">
        <f t="shared" si="28"/>
        <v>0.14051788894674822</v>
      </c>
      <c r="P316" s="167">
        <v>374.52920146976197</v>
      </c>
      <c r="Q316" s="170">
        <f t="shared" si="25"/>
        <v>2.2888974737306E-2</v>
      </c>
      <c r="R316" s="170">
        <f t="shared" si="27"/>
        <v>5.4582464071938341E-2</v>
      </c>
      <c r="S316" s="170">
        <f t="shared" si="29"/>
        <v>0.22250001073964398</v>
      </c>
    </row>
    <row r="317" spans="11:19" ht="15" x14ac:dyDescent="0.25">
      <c r="K317" s="41">
        <v>44545</v>
      </c>
      <c r="L317" s="172">
        <v>245.45049946104899</v>
      </c>
      <c r="M317" s="173">
        <f t="shared" si="24"/>
        <v>1.4539479239645603E-2</v>
      </c>
      <c r="N317" s="173">
        <f t="shared" si="26"/>
        <v>3.8634789502499212E-2</v>
      </c>
      <c r="O317" s="173">
        <f t="shared" si="28"/>
        <v>0.15829665889441369</v>
      </c>
      <c r="P317" s="167">
        <v>382.50048959494001</v>
      </c>
      <c r="Q317" s="170">
        <f t="shared" si="25"/>
        <v>2.1283488961331587E-2</v>
      </c>
      <c r="R317" s="170">
        <f t="shared" si="27"/>
        <v>6.169298905379561E-2</v>
      </c>
      <c r="S317" s="170">
        <f t="shared" si="29"/>
        <v>0.24358302359289197</v>
      </c>
    </row>
    <row r="318" spans="11:19" ht="15" x14ac:dyDescent="0.25">
      <c r="K318" s="41">
        <v>44576</v>
      </c>
      <c r="L318" s="172">
        <v>248.28487895520701</v>
      </c>
      <c r="M318" s="173">
        <f t="shared" si="24"/>
        <v>1.1547662361175215E-2</v>
      </c>
      <c r="N318" s="173">
        <f t="shared" si="26"/>
        <v>4.0407269572726001E-2</v>
      </c>
      <c r="O318" s="173">
        <f t="shared" si="28"/>
        <v>0.174929860517546</v>
      </c>
      <c r="P318" s="167">
        <v>388.50682262689998</v>
      </c>
      <c r="Q318" s="170">
        <f t="shared" si="25"/>
        <v>1.5702811356713697E-2</v>
      </c>
      <c r="R318" s="170">
        <f t="shared" si="27"/>
        <v>6.1063713899388805E-2</v>
      </c>
      <c r="S318" s="170">
        <f t="shared" si="29"/>
        <v>0.26310196007197706</v>
      </c>
    </row>
    <row r="319" spans="11:19" ht="15" x14ac:dyDescent="0.25">
      <c r="K319" s="41">
        <v>44607</v>
      </c>
      <c r="L319" s="172">
        <v>244.23485675210799</v>
      </c>
      <c r="M319" s="173">
        <f t="shared" si="24"/>
        <v>-1.6311997009812562E-2</v>
      </c>
      <c r="N319" s="173">
        <f t="shared" si="26"/>
        <v>9.5147694770720825E-3</v>
      </c>
      <c r="O319" s="173">
        <f t="shared" si="28"/>
        <v>0.16743415530499495</v>
      </c>
      <c r="P319" s="167">
        <v>389.35497744001998</v>
      </c>
      <c r="Q319" s="170">
        <f t="shared" si="25"/>
        <v>2.1831143334503089E-3</v>
      </c>
      <c r="R319" s="170">
        <f t="shared" si="27"/>
        <v>3.958510020601147E-2</v>
      </c>
      <c r="S319" s="170">
        <f t="shared" si="29"/>
        <v>0.25538132022463067</v>
      </c>
    </row>
    <row r="320" spans="11:19" ht="15" x14ac:dyDescent="0.25">
      <c r="K320" s="41">
        <v>44635</v>
      </c>
      <c r="L320" s="172">
        <v>239.76604436641099</v>
      </c>
      <c r="M320" s="173">
        <f t="shared" si="24"/>
        <v>-1.8297193304527837E-2</v>
      </c>
      <c r="N320" s="173">
        <f t="shared" si="26"/>
        <v>-2.3159272876281389E-2</v>
      </c>
      <c r="O320" s="173">
        <f t="shared" si="28"/>
        <v>0.11835778033521027</v>
      </c>
      <c r="P320" s="167">
        <v>393.46754612838703</v>
      </c>
      <c r="Q320" s="170">
        <f t="shared" si="25"/>
        <v>1.0562517308515984E-2</v>
      </c>
      <c r="R320" s="170">
        <f t="shared" si="27"/>
        <v>2.8672006524909088E-2</v>
      </c>
      <c r="S320" s="170">
        <f t="shared" si="29"/>
        <v>0.2559734967921401</v>
      </c>
    </row>
    <row r="321" spans="11:19" ht="15" x14ac:dyDescent="0.25">
      <c r="K321" s="41">
        <v>44666</v>
      </c>
      <c r="L321" s="172">
        <v>237.18016422472201</v>
      </c>
      <c r="M321" s="173">
        <f t="shared" si="24"/>
        <v>-1.0785013985288305E-2</v>
      </c>
      <c r="N321" s="173">
        <f t="shared" si="26"/>
        <v>-4.4725698871449948E-2</v>
      </c>
      <c r="O321" s="173">
        <f t="shared" si="28"/>
        <v>8.8862643628481619E-2</v>
      </c>
      <c r="P321" s="167">
        <v>401.28993947105602</v>
      </c>
      <c r="Q321" s="170">
        <f t="shared" si="25"/>
        <v>1.9880657044371697E-2</v>
      </c>
      <c r="R321" s="170">
        <f t="shared" si="27"/>
        <v>3.2903197832466979E-2</v>
      </c>
      <c r="S321" s="170">
        <f t="shared" si="29"/>
        <v>0.26138606380883855</v>
      </c>
    </row>
    <row r="322" spans="11:19" ht="15" x14ac:dyDescent="0.25">
      <c r="K322" s="41">
        <v>44696</v>
      </c>
      <c r="L322" s="172">
        <v>238.46208350243799</v>
      </c>
      <c r="M322" s="173">
        <f t="shared" si="24"/>
        <v>5.4048334181158175E-3</v>
      </c>
      <c r="N322" s="173">
        <f t="shared" si="26"/>
        <v>-2.363615630642435E-2</v>
      </c>
      <c r="O322" s="173">
        <f t="shared" si="28"/>
        <v>8.1992907065793874E-2</v>
      </c>
      <c r="P322" s="167">
        <v>413.09305766692199</v>
      </c>
      <c r="Q322" s="170">
        <f t="shared" si="25"/>
        <v>2.9412943198685149E-2</v>
      </c>
      <c r="R322" s="170">
        <f t="shared" si="27"/>
        <v>6.0967707111331038E-2</v>
      </c>
      <c r="S322" s="170">
        <f t="shared" si="29"/>
        <v>0.27054998988986689</v>
      </c>
    </row>
    <row r="323" spans="11:19" ht="15" x14ac:dyDescent="0.25">
      <c r="K323" s="41">
        <v>44727</v>
      </c>
      <c r="L323" s="172">
        <v>238.498543216901</v>
      </c>
      <c r="M323" s="173">
        <f t="shared" si="24"/>
        <v>1.5289522731465333E-4</v>
      </c>
      <c r="N323" s="173">
        <f t="shared" si="26"/>
        <v>-5.286408060238057E-3</v>
      </c>
      <c r="O323" s="173">
        <f t="shared" si="28"/>
        <v>8.3158818378162191E-2</v>
      </c>
      <c r="P323" s="167">
        <v>420.37802570610302</v>
      </c>
      <c r="Q323" s="170">
        <f t="shared" si="25"/>
        <v>1.7635174215527183E-2</v>
      </c>
      <c r="R323" s="170">
        <f t="shared" si="27"/>
        <v>6.8393136467054916E-2</v>
      </c>
      <c r="S323" s="170">
        <f t="shared" si="29"/>
        <v>0.25284538719429372</v>
      </c>
    </row>
    <row r="324" spans="11:19" ht="15" x14ac:dyDescent="0.25">
      <c r="K324" s="41">
        <v>44757</v>
      </c>
      <c r="L324" s="172">
        <v>240.96185761510401</v>
      </c>
      <c r="M324" s="173">
        <f t="shared" si="24"/>
        <v>1.0328425343725245E-2</v>
      </c>
      <c r="N324" s="173">
        <f t="shared" si="26"/>
        <v>1.5944391482919151E-2</v>
      </c>
      <c r="O324" s="173">
        <f t="shared" si="28"/>
        <v>7.4869116155957594E-2</v>
      </c>
      <c r="P324" s="167">
        <v>420.14494218400898</v>
      </c>
      <c r="Q324" s="170">
        <f t="shared" si="25"/>
        <v>-5.5446171740902717E-4</v>
      </c>
      <c r="R324" s="170">
        <f t="shared" si="27"/>
        <v>4.6985984093710131E-2</v>
      </c>
      <c r="S324" s="170">
        <f t="shared" si="29"/>
        <v>0.21157002688248805</v>
      </c>
    </row>
    <row r="325" spans="11:19" ht="15" x14ac:dyDescent="0.25">
      <c r="K325" s="41">
        <v>44788</v>
      </c>
      <c r="L325" s="172">
        <v>240.647736844729</v>
      </c>
      <c r="M325" s="173">
        <f t="shared" si="24"/>
        <v>-1.3036120051695965E-3</v>
      </c>
      <c r="N325" s="173">
        <f t="shared" si="26"/>
        <v>9.1656220988636239E-3</v>
      </c>
      <c r="O325" s="173">
        <f t="shared" si="28"/>
        <v>4.2559963321937788E-2</v>
      </c>
      <c r="P325" s="167">
        <v>417.55350099366302</v>
      </c>
      <c r="Q325" s="170">
        <f t="shared" si="25"/>
        <v>-6.167969503274473E-3</v>
      </c>
      <c r="R325" s="170">
        <f t="shared" si="27"/>
        <v>1.0797671962663458E-2</v>
      </c>
      <c r="S325" s="170">
        <f t="shared" si="29"/>
        <v>0.17572834970336326</v>
      </c>
    </row>
    <row r="326" spans="11:19" ht="15" x14ac:dyDescent="0.25">
      <c r="K326" s="41">
        <v>44819</v>
      </c>
      <c r="L326" s="172">
        <v>242.371891450665</v>
      </c>
      <c r="M326" s="173">
        <f t="shared" si="24"/>
        <v>7.164640850324977E-3</v>
      </c>
      <c r="N326" s="173">
        <f t="shared" si="26"/>
        <v>1.6240553009338132E-2</v>
      </c>
      <c r="O326" s="173">
        <f t="shared" si="28"/>
        <v>2.5607521724079652E-2</v>
      </c>
      <c r="P326" s="167">
        <v>410.876443482627</v>
      </c>
      <c r="Q326" s="170">
        <f t="shared" si="25"/>
        <v>-1.5990902950511643E-2</v>
      </c>
      <c r="R326" s="170">
        <f t="shared" si="27"/>
        <v>-2.2602471210326325E-2</v>
      </c>
      <c r="S326" s="170">
        <f t="shared" si="29"/>
        <v>0.14045511386094156</v>
      </c>
    </row>
    <row r="327" spans="11:19" ht="15" x14ac:dyDescent="0.25">
      <c r="K327" s="41">
        <v>44849</v>
      </c>
      <c r="L327" s="172">
        <v>237.26009349466199</v>
      </c>
      <c r="M327" s="173">
        <f t="shared" si="24"/>
        <v>-2.1090721062609341E-2</v>
      </c>
      <c r="N327" s="173">
        <f t="shared" si="26"/>
        <v>-1.5362448468317247E-2</v>
      </c>
      <c r="O327" s="173">
        <f t="shared" si="28"/>
        <v>-5.7907388879506749E-3</v>
      </c>
      <c r="P327" s="167">
        <v>403.095825029286</v>
      </c>
      <c r="Q327" s="170">
        <f t="shared" si="25"/>
        <v>-1.8936637952255753E-2</v>
      </c>
      <c r="R327" s="170">
        <f t="shared" si="27"/>
        <v>-4.0579132206370994E-2</v>
      </c>
      <c r="S327" s="170">
        <f t="shared" si="29"/>
        <v>0.10090821641415881</v>
      </c>
    </row>
    <row r="328" spans="11:19" ht="15" x14ac:dyDescent="0.25">
      <c r="K328" s="41">
        <v>44880</v>
      </c>
      <c r="L328" s="172">
        <v>239.15875739380201</v>
      </c>
      <c r="M328" s="173">
        <f t="shared" ref="M328:M331" si="30">L328/L327-1</f>
        <v>8.0024578561617155E-3</v>
      </c>
      <c r="N328" s="173">
        <f t="shared" si="26"/>
        <v>-6.1873818987449036E-3</v>
      </c>
      <c r="O328" s="173">
        <f t="shared" si="28"/>
        <v>-1.1466663483351458E-2</v>
      </c>
      <c r="P328" s="167">
        <v>387.16932123292798</v>
      </c>
      <c r="Q328" s="170">
        <f t="shared" ref="Q328:Q331" si="31">P328/P327-1</f>
        <v>-3.95104657687807E-2</v>
      </c>
      <c r="R328" s="170">
        <f t="shared" si="27"/>
        <v>-7.2767153642417148E-2</v>
      </c>
      <c r="S328" s="170">
        <f t="shared" si="29"/>
        <v>3.3749357095688381E-2</v>
      </c>
    </row>
    <row r="329" spans="11:19" ht="15" x14ac:dyDescent="0.25">
      <c r="K329" s="41">
        <v>44910</v>
      </c>
      <c r="L329" s="172">
        <v>241.58761936092299</v>
      </c>
      <c r="M329" s="173">
        <f t="shared" si="30"/>
        <v>1.0155856275509745E-2</v>
      </c>
      <c r="N329" s="173">
        <f t="shared" si="26"/>
        <v>-3.2358211385319358E-3</v>
      </c>
      <c r="O329" s="173">
        <f t="shared" si="28"/>
        <v>-1.5737919085958119E-2</v>
      </c>
      <c r="P329" s="167">
        <v>374.45175192168</v>
      </c>
      <c r="Q329" s="170">
        <f t="shared" si="31"/>
        <v>-3.2847564654010508E-2</v>
      </c>
      <c r="R329" s="170">
        <f t="shared" si="27"/>
        <v>-8.8651204367444225E-2</v>
      </c>
      <c r="S329" s="170">
        <f t="shared" si="29"/>
        <v>-2.1042424499334467E-2</v>
      </c>
    </row>
    <row r="330" spans="11:19" ht="15" x14ac:dyDescent="0.25">
      <c r="K330" s="41">
        <v>44941</v>
      </c>
      <c r="L330" s="172">
        <v>247.14264978251799</v>
      </c>
      <c r="M330" s="173">
        <f t="shared" si="30"/>
        <v>2.2993853891560612E-2</v>
      </c>
      <c r="N330" s="173">
        <f t="shared" ref="N330:N332" si="32">L330/L327-1</f>
        <v>4.1652838209297771E-2</v>
      </c>
      <c r="O330" s="173">
        <f t="shared" si="28"/>
        <v>-4.6004781986545007E-3</v>
      </c>
      <c r="P330" s="167">
        <v>363.60435151865897</v>
      </c>
      <c r="Q330" s="170">
        <f t="shared" si="31"/>
        <v>-2.8968753243515E-2</v>
      </c>
      <c r="R330" s="170">
        <f t="shared" ref="R330:R332" si="33">P330/P327-1</f>
        <v>-9.7970435460992156E-2</v>
      </c>
      <c r="S330" s="170">
        <f t="shared" si="29"/>
        <v>-6.4097899078997433E-2</v>
      </c>
    </row>
    <row r="331" spans="11:19" ht="15" x14ac:dyDescent="0.25">
      <c r="K331" s="41">
        <v>44972</v>
      </c>
      <c r="L331" s="172">
        <v>247.54979802713501</v>
      </c>
      <c r="M331" s="173">
        <f t="shared" si="30"/>
        <v>1.6474220251960769E-3</v>
      </c>
      <c r="N331" s="173">
        <f t="shared" si="32"/>
        <v>3.5085650740007024E-2</v>
      </c>
      <c r="O331" s="173">
        <f t="shared" si="28"/>
        <v>1.3572760739846368E-2</v>
      </c>
      <c r="P331" s="167">
        <v>360.14428239883603</v>
      </c>
      <c r="Q331" s="170">
        <f t="shared" si="31"/>
        <v>-9.5160278070692828E-3</v>
      </c>
      <c r="R331" s="170">
        <f t="shared" si="33"/>
        <v>-6.9801601914200262E-2</v>
      </c>
      <c r="S331" s="170">
        <f t="shared" si="29"/>
        <v>-7.5023299389267106E-2</v>
      </c>
    </row>
    <row r="332" spans="11:19" ht="15" x14ac:dyDescent="0.25">
      <c r="K332" s="41">
        <v>45000</v>
      </c>
      <c r="L332" s="172">
        <v>243.97675066195899</v>
      </c>
      <c r="M332" s="173">
        <f>L332/L331-1</f>
        <v>-1.443365090035087E-2</v>
      </c>
      <c r="N332" s="173">
        <f t="shared" si="32"/>
        <v>9.8892952683420354E-3</v>
      </c>
      <c r="O332" s="173">
        <f t="shared" si="28"/>
        <v>1.7561729004100357E-2</v>
      </c>
      <c r="P332" s="167">
        <v>365.08684751564198</v>
      </c>
      <c r="Q332" s="170">
        <f>P332/P331-1</f>
        <v>1.3723847242234966E-2</v>
      </c>
      <c r="R332" s="170">
        <f t="shared" si="33"/>
        <v>-2.5009642385107056E-2</v>
      </c>
      <c r="S332" s="170">
        <f t="shared" si="29"/>
        <v>-7.2129706482792155E-2</v>
      </c>
    </row>
    <row r="333" spans="11:19" x14ac:dyDescent="0.25">
      <c r="K333" s="41">
        <v>45031</v>
      </c>
      <c r="L333" s="16" t="s">
        <v>75</v>
      </c>
      <c r="M333" s="16"/>
      <c r="N333" s="16"/>
      <c r="O333" s="16"/>
      <c r="P333" s="16" t="s">
        <v>75</v>
      </c>
    </row>
    <row r="334" spans="11:19" x14ac:dyDescent="0.25">
      <c r="K334" s="68"/>
      <c r="L334" s="114" t="s">
        <v>104</v>
      </c>
      <c r="M334" s="114"/>
      <c r="N334" s="114"/>
      <c r="O334" s="114"/>
      <c r="P334" s="115" t="s">
        <v>105</v>
      </c>
    </row>
    <row r="335" spans="11:19" x14ac:dyDescent="0.25">
      <c r="K335" s="68" t="s">
        <v>96</v>
      </c>
      <c r="L335" s="116">
        <f>MIN($L$162:$L$197)</f>
        <v>104.70895122725901</v>
      </c>
      <c r="M335" s="116"/>
      <c r="N335" s="116"/>
      <c r="O335" s="116"/>
      <c r="P335" s="116">
        <f>MIN($P$162:$P$197)</f>
        <v>117.72839511625401</v>
      </c>
    </row>
    <row r="336" spans="11:19" x14ac:dyDescent="0.25">
      <c r="K336" s="68" t="s">
        <v>106</v>
      </c>
      <c r="L336" s="117">
        <f>L332/L335-1</f>
        <v>1.3300467419679802</v>
      </c>
      <c r="M336" s="117"/>
      <c r="N336" s="117"/>
      <c r="O336" s="117"/>
      <c r="P336" s="117">
        <f>P332/P335-1</f>
        <v>2.1010942360602756</v>
      </c>
    </row>
    <row r="337" spans="11:16" x14ac:dyDescent="0.25">
      <c r="K337" s="41">
        <v>45153</v>
      </c>
      <c r="L337" s="16" t="s">
        <v>75</v>
      </c>
      <c r="M337" s="16"/>
      <c r="N337" s="16"/>
      <c r="O337" s="16"/>
      <c r="P337" s="16" t="s">
        <v>75</v>
      </c>
    </row>
    <row r="338" spans="11:16" x14ac:dyDescent="0.25">
      <c r="K338" s="41">
        <v>45184</v>
      </c>
      <c r="L338" s="16" t="s">
        <v>75</v>
      </c>
      <c r="M338" s="16"/>
      <c r="N338" s="16"/>
      <c r="O338" s="16"/>
      <c r="P338" s="16" t="s">
        <v>75</v>
      </c>
    </row>
    <row r="339" spans="11:16" x14ac:dyDescent="0.25">
      <c r="K339" s="41">
        <v>45214</v>
      </c>
      <c r="L339" s="16" t="s">
        <v>75</v>
      </c>
      <c r="M339" s="16"/>
      <c r="N339" s="16"/>
      <c r="O339" s="16"/>
      <c r="P339" s="16" t="s">
        <v>75</v>
      </c>
    </row>
    <row r="340" spans="11:16" x14ac:dyDescent="0.25">
      <c r="K340" s="41">
        <v>45245</v>
      </c>
      <c r="L340" s="16" t="s">
        <v>75</v>
      </c>
      <c r="M340" s="16"/>
      <c r="N340" s="16"/>
      <c r="O340" s="16"/>
      <c r="P340" s="16" t="s">
        <v>75</v>
      </c>
    </row>
    <row r="341" spans="11:16" x14ac:dyDescent="0.25">
      <c r="K341" s="41">
        <v>45275</v>
      </c>
      <c r="L341" s="16" t="s">
        <v>75</v>
      </c>
      <c r="M341" s="16"/>
      <c r="N341" s="16"/>
      <c r="O341" s="16"/>
      <c r="P341" s="16" t="s">
        <v>75</v>
      </c>
    </row>
    <row r="342" spans="11:16" x14ac:dyDescent="0.25">
      <c r="K342" s="41">
        <v>45306</v>
      </c>
      <c r="L342" s="16" t="s">
        <v>75</v>
      </c>
      <c r="M342" s="16"/>
      <c r="N342" s="16"/>
      <c r="O342" s="16"/>
      <c r="P342" s="16" t="s">
        <v>75</v>
      </c>
    </row>
    <row r="343" spans="11:16" x14ac:dyDescent="0.25">
      <c r="K343" s="41">
        <v>45337</v>
      </c>
      <c r="L343" s="16" t="s">
        <v>75</v>
      </c>
      <c r="M343" s="16"/>
      <c r="N343" s="16"/>
      <c r="O343" s="16"/>
      <c r="P343" s="16" t="s">
        <v>75</v>
      </c>
    </row>
    <row r="344" spans="11:16" x14ac:dyDescent="0.25">
      <c r="K344" s="41">
        <v>45366</v>
      </c>
      <c r="L344" s="16" t="s">
        <v>75</v>
      </c>
      <c r="M344" s="16"/>
      <c r="N344" s="16"/>
      <c r="O344" s="16"/>
      <c r="P344" s="16" t="s">
        <v>75</v>
      </c>
    </row>
    <row r="345" spans="11:16" x14ac:dyDescent="0.25">
      <c r="K345" s="41">
        <v>45397</v>
      </c>
      <c r="L345" s="16" t="s">
        <v>75</v>
      </c>
      <c r="M345" s="16"/>
      <c r="N345" s="16"/>
      <c r="O345" s="16"/>
      <c r="P345" s="16" t="s">
        <v>75</v>
      </c>
    </row>
    <row r="346" spans="11:16" x14ac:dyDescent="0.25">
      <c r="K346" s="41">
        <v>45427</v>
      </c>
      <c r="L346" s="16" t="s">
        <v>75</v>
      </c>
      <c r="M346" s="16"/>
      <c r="N346" s="16"/>
      <c r="O346" s="16"/>
      <c r="P346" s="16" t="s">
        <v>75</v>
      </c>
    </row>
    <row r="347" spans="11:16" x14ac:dyDescent="0.25">
      <c r="K347" s="41">
        <v>45458</v>
      </c>
      <c r="L347" s="16" t="s">
        <v>75</v>
      </c>
      <c r="M347" s="16"/>
      <c r="N347" s="16"/>
      <c r="O347" s="16"/>
      <c r="P347" s="16" t="s">
        <v>75</v>
      </c>
    </row>
    <row r="348" spans="11:16" x14ac:dyDescent="0.25">
      <c r="K348" s="41">
        <v>45488</v>
      </c>
      <c r="L348" s="16" t="s">
        <v>75</v>
      </c>
      <c r="M348" s="16"/>
      <c r="N348" s="16"/>
      <c r="O348" s="16"/>
      <c r="P348" s="16" t="s">
        <v>75</v>
      </c>
    </row>
    <row r="349" spans="11:16" x14ac:dyDescent="0.25">
      <c r="K349" s="41">
        <v>45519</v>
      </c>
      <c r="L349" s="16" t="s">
        <v>75</v>
      </c>
      <c r="M349" s="16"/>
      <c r="N349" s="16"/>
      <c r="O349" s="16"/>
      <c r="P349" s="16" t="s">
        <v>75</v>
      </c>
    </row>
    <row r="350" spans="11:16" x14ac:dyDescent="0.25">
      <c r="K350" s="41">
        <v>45550</v>
      </c>
      <c r="L350" s="16" t="s">
        <v>75</v>
      </c>
      <c r="M350" s="16"/>
      <c r="N350" s="16"/>
      <c r="O350" s="16"/>
      <c r="P350" s="16" t="s">
        <v>75</v>
      </c>
    </row>
    <row r="351" spans="11:16" x14ac:dyDescent="0.25">
      <c r="K351" s="41">
        <v>45580</v>
      </c>
      <c r="L351" s="16" t="s">
        <v>75</v>
      </c>
      <c r="M351" s="16"/>
      <c r="N351" s="16"/>
      <c r="O351" s="16"/>
      <c r="P351" s="16" t="s">
        <v>75</v>
      </c>
    </row>
    <row r="352" spans="11:16" x14ac:dyDescent="0.25">
      <c r="K352" s="41">
        <v>45611</v>
      </c>
      <c r="L352" s="16" t="s">
        <v>75</v>
      </c>
      <c r="M352" s="16"/>
      <c r="N352" s="16"/>
      <c r="O352" s="16"/>
      <c r="P352" s="16" t="s">
        <v>75</v>
      </c>
    </row>
    <row r="353" spans="11:16" x14ac:dyDescent="0.25">
      <c r="K353" s="41">
        <v>45641</v>
      </c>
      <c r="L353" s="16" t="s">
        <v>75</v>
      </c>
      <c r="M353" s="16"/>
      <c r="N353" s="16"/>
      <c r="O353" s="16"/>
      <c r="P353" s="16" t="s">
        <v>75</v>
      </c>
    </row>
    <row r="354" spans="11:16" x14ac:dyDescent="0.25">
      <c r="K354" s="41">
        <v>45672</v>
      </c>
      <c r="L354" s="16" t="s">
        <v>75</v>
      </c>
      <c r="M354" s="16"/>
      <c r="N354" s="16"/>
      <c r="O354" s="16"/>
      <c r="P354" s="16" t="s">
        <v>75</v>
      </c>
    </row>
    <row r="355" spans="11:16" x14ac:dyDescent="0.25">
      <c r="K355" s="41">
        <v>45703</v>
      </c>
      <c r="L355" s="16" t="s">
        <v>75</v>
      </c>
      <c r="M355" s="16"/>
      <c r="N355" s="16"/>
      <c r="O355" s="16"/>
      <c r="P355" s="16" t="s">
        <v>75</v>
      </c>
    </row>
    <row r="356" spans="11:16" x14ac:dyDescent="0.25">
      <c r="K356" s="41">
        <v>45731</v>
      </c>
      <c r="L356" s="16" t="s">
        <v>75</v>
      </c>
      <c r="M356" s="16"/>
      <c r="N356" s="16"/>
      <c r="O356" s="16"/>
      <c r="P356" s="16" t="s">
        <v>75</v>
      </c>
    </row>
    <row r="357" spans="11:16" x14ac:dyDescent="0.25">
      <c r="K357" s="41">
        <v>45762</v>
      </c>
      <c r="L357" s="16" t="s">
        <v>75</v>
      </c>
      <c r="M357" s="16"/>
      <c r="N357" s="16"/>
      <c r="O357" s="16"/>
      <c r="P357" s="16" t="s">
        <v>75</v>
      </c>
    </row>
    <row r="358" spans="11:16" x14ac:dyDescent="0.25">
      <c r="K358" s="41">
        <v>45792</v>
      </c>
      <c r="L358" s="16" t="s">
        <v>75</v>
      </c>
      <c r="M358" s="16"/>
      <c r="N358" s="16"/>
      <c r="O358" s="16"/>
      <c r="P358" s="16" t="s">
        <v>75</v>
      </c>
    </row>
    <row r="359" spans="11:16" x14ac:dyDescent="0.25">
      <c r="K359" s="41">
        <v>45823</v>
      </c>
      <c r="L359" s="16" t="s">
        <v>75</v>
      </c>
      <c r="M359" s="16"/>
      <c r="N359" s="16"/>
      <c r="O359" s="16"/>
      <c r="P359" s="16" t="s">
        <v>75</v>
      </c>
    </row>
    <row r="360" spans="11:16" x14ac:dyDescent="0.25">
      <c r="K360" s="41">
        <v>45853</v>
      </c>
      <c r="L360" s="16" t="s">
        <v>75</v>
      </c>
      <c r="M360" s="16"/>
      <c r="N360" s="16"/>
      <c r="O360" s="16"/>
      <c r="P360" s="16" t="s">
        <v>75</v>
      </c>
    </row>
    <row r="361" spans="11:16" x14ac:dyDescent="0.25">
      <c r="K361" s="41">
        <v>45884</v>
      </c>
      <c r="L361" s="16" t="s">
        <v>75</v>
      </c>
      <c r="M361" s="16"/>
      <c r="N361" s="16"/>
      <c r="O361" s="16"/>
      <c r="P361" s="16" t="s">
        <v>75</v>
      </c>
    </row>
    <row r="362" spans="11:16" x14ac:dyDescent="0.25">
      <c r="K362" s="41">
        <v>45915</v>
      </c>
      <c r="L362" s="16" t="s">
        <v>75</v>
      </c>
      <c r="M362" s="16"/>
      <c r="N362" s="16"/>
      <c r="O362" s="16"/>
      <c r="P362" s="16" t="s">
        <v>75</v>
      </c>
    </row>
    <row r="363" spans="11:16" x14ac:dyDescent="0.25">
      <c r="K363" s="41">
        <v>45945</v>
      </c>
      <c r="L363" s="16" t="s">
        <v>75</v>
      </c>
      <c r="M363" s="16"/>
      <c r="N363" s="16"/>
      <c r="O363" s="16"/>
      <c r="P363" s="16" t="s">
        <v>75</v>
      </c>
    </row>
    <row r="364" spans="11:16" x14ac:dyDescent="0.25">
      <c r="K364" s="41">
        <v>45976</v>
      </c>
      <c r="L364" s="16" t="s">
        <v>75</v>
      </c>
      <c r="M364" s="16"/>
      <c r="N364" s="16"/>
      <c r="O364" s="16"/>
      <c r="P364" s="16" t="s">
        <v>75</v>
      </c>
    </row>
  </sheetData>
  <mergeCells count="2">
    <mergeCell ref="A7:J7"/>
    <mergeCell ref="A8:J8"/>
  </mergeCells>
  <conditionalFormatting sqref="K6:K333 K337:K364">
    <cfRule type="expression" dxfId="34" priority="2">
      <formula>$L6=""</formula>
    </cfRule>
  </conditionalFormatting>
  <conditionalFormatting sqref="K334:K336">
    <cfRule type="expression" dxfId="33" priority="1">
      <formula>$L334=""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37F30-AA31-4EB4-8098-DB8B393FE9AD}">
  <sheetPr codeName="Sheet1"/>
  <dimension ref="A1:AJ134"/>
  <sheetViews>
    <sheetView topLeftCell="N1" workbookViewId="0">
      <selection activeCell="AA12" sqref="AA12"/>
    </sheetView>
  </sheetViews>
  <sheetFormatPr defaultColWidth="9.140625" defaultRowHeight="15" x14ac:dyDescent="0.25"/>
  <cols>
    <col min="1" max="15" width="13.7109375" style="24" customWidth="1"/>
    <col min="16" max="16" width="23.85546875" style="29" bestFit="1" customWidth="1"/>
    <col min="17" max="17" width="14.42578125" style="14" customWidth="1"/>
    <col min="18" max="18" width="12.42578125" style="14" customWidth="1"/>
    <col min="19" max="19" width="9.140625" style="14"/>
    <col min="20" max="20" width="14.28515625" style="14" customWidth="1"/>
    <col min="21" max="21" width="9.140625" style="14"/>
    <col min="22" max="22" width="13.85546875" style="14" customWidth="1"/>
    <col min="23" max="25" width="11.7109375" style="14" customWidth="1"/>
    <col min="26" max="26" width="14.28515625" style="14" customWidth="1"/>
    <col min="27" max="29" width="9.140625" style="24"/>
    <col min="30" max="30" width="11.42578125" style="24" customWidth="1"/>
    <col min="31" max="31" width="9.140625" style="24"/>
    <col min="32" max="32" width="11" style="24" customWidth="1"/>
    <col min="33" max="35" width="9.140625" style="24"/>
    <col min="36" max="36" width="11.28515625" style="24" customWidth="1"/>
    <col min="37" max="16384" width="9.140625" style="24"/>
  </cols>
  <sheetData>
    <row r="1" spans="1:36" s="2" customFormat="1" ht="15.95" customHeight="1" x14ac:dyDescent="0.25">
      <c r="P1" s="18"/>
      <c r="Q1" s="43"/>
      <c r="R1" s="44"/>
      <c r="S1" s="44"/>
      <c r="T1" s="44"/>
      <c r="U1" s="44"/>
      <c r="V1" s="45"/>
      <c r="W1" s="43"/>
      <c r="X1" s="46"/>
      <c r="Y1" s="44"/>
      <c r="Z1" s="45"/>
    </row>
    <row r="2" spans="1:36" s="5" customFormat="1" ht="15.95" customHeight="1" x14ac:dyDescent="0.25">
      <c r="Q2" s="47"/>
      <c r="R2" s="48"/>
      <c r="S2" s="48"/>
      <c r="T2" s="48"/>
      <c r="U2" s="48"/>
      <c r="V2" s="49"/>
      <c r="W2" s="50"/>
      <c r="X2" s="51"/>
      <c r="Y2" s="51"/>
      <c r="Z2" s="52"/>
    </row>
    <row r="3" spans="1:36" s="5" customFormat="1" ht="15.95" customHeight="1" x14ac:dyDescent="0.25">
      <c r="Q3" s="47"/>
      <c r="R3" s="48"/>
      <c r="S3" s="48"/>
      <c r="T3" s="48"/>
      <c r="U3" s="48"/>
      <c r="V3" s="48"/>
      <c r="W3" s="50"/>
      <c r="X3" s="51"/>
      <c r="Y3" s="51"/>
      <c r="Z3" s="52"/>
    </row>
    <row r="4" spans="1:36" s="53" customFormat="1" ht="15.95" customHeight="1" x14ac:dyDescent="0.25">
      <c r="Q4" s="47"/>
      <c r="R4" s="48"/>
      <c r="S4" s="48"/>
      <c r="T4" s="48"/>
      <c r="U4" s="48"/>
      <c r="V4" s="48"/>
      <c r="W4" s="50"/>
      <c r="X4" s="51"/>
      <c r="Y4" s="51"/>
      <c r="Z4" s="52"/>
    </row>
    <row r="5" spans="1:36" s="54" customFormat="1" ht="15" customHeight="1" x14ac:dyDescent="0.25">
      <c r="Q5" s="180" t="s">
        <v>7</v>
      </c>
      <c r="R5" s="181"/>
      <c r="S5" s="181"/>
      <c r="T5" s="181"/>
      <c r="U5" s="181"/>
      <c r="V5" s="182"/>
      <c r="W5" s="183" t="s">
        <v>8</v>
      </c>
      <c r="X5" s="184"/>
      <c r="Y5" s="184"/>
      <c r="Z5" s="185"/>
      <c r="AA5" s="180" t="s">
        <v>154</v>
      </c>
      <c r="AB5" s="181"/>
      <c r="AC5" s="181"/>
      <c r="AD5" s="181"/>
      <c r="AE5" s="181"/>
      <c r="AF5" s="182"/>
      <c r="AG5" s="183" t="s">
        <v>155</v>
      </c>
      <c r="AH5" s="184"/>
      <c r="AI5" s="184"/>
      <c r="AJ5" s="185"/>
    </row>
    <row r="6" spans="1:36" s="55" customFormat="1" ht="35.1" customHeight="1" x14ac:dyDescent="0.25">
      <c r="P6" s="56" t="s">
        <v>0</v>
      </c>
      <c r="Q6" s="57" t="s">
        <v>9</v>
      </c>
      <c r="R6" s="23" t="s">
        <v>10</v>
      </c>
      <c r="S6" s="23" t="s">
        <v>11</v>
      </c>
      <c r="T6" s="23" t="s">
        <v>12</v>
      </c>
      <c r="U6" s="23" t="s">
        <v>13</v>
      </c>
      <c r="V6" s="58" t="s">
        <v>14</v>
      </c>
      <c r="W6" s="57" t="s">
        <v>9</v>
      </c>
      <c r="X6" s="23" t="s">
        <v>10</v>
      </c>
      <c r="Y6" s="23" t="s">
        <v>11</v>
      </c>
      <c r="Z6" s="58" t="s">
        <v>12</v>
      </c>
      <c r="AA6" s="57" t="s">
        <v>9</v>
      </c>
      <c r="AB6" s="23" t="s">
        <v>10</v>
      </c>
      <c r="AC6" s="23" t="s">
        <v>11</v>
      </c>
      <c r="AD6" s="23" t="s">
        <v>12</v>
      </c>
      <c r="AE6" s="23" t="s">
        <v>13</v>
      </c>
      <c r="AF6" s="58" t="s">
        <v>14</v>
      </c>
      <c r="AG6" s="57" t="s">
        <v>9</v>
      </c>
      <c r="AH6" s="23" t="s">
        <v>10</v>
      </c>
      <c r="AI6" s="23" t="s">
        <v>11</v>
      </c>
      <c r="AJ6" s="58" t="s">
        <v>12</v>
      </c>
    </row>
    <row r="7" spans="1:36" x14ac:dyDescent="0.25">
      <c r="A7" s="186" t="s">
        <v>78</v>
      </c>
      <c r="B7" s="186"/>
      <c r="C7" s="186"/>
      <c r="D7" s="186"/>
      <c r="E7" s="186"/>
      <c r="F7" s="186"/>
      <c r="G7" s="59"/>
      <c r="H7" s="60"/>
      <c r="I7" s="186" t="s">
        <v>79</v>
      </c>
      <c r="J7" s="186"/>
      <c r="K7" s="186"/>
      <c r="L7" s="186"/>
      <c r="M7" s="186"/>
      <c r="N7" s="186"/>
      <c r="O7" s="186"/>
      <c r="P7" s="25">
        <v>35155</v>
      </c>
      <c r="Q7" s="61">
        <v>58.488498414924003</v>
      </c>
      <c r="R7" s="16">
        <v>67.935919141146798</v>
      </c>
      <c r="S7" s="16">
        <v>68.822235160264896</v>
      </c>
      <c r="T7" s="16">
        <v>62.315143720933101</v>
      </c>
      <c r="U7" s="62" t="s">
        <v>15</v>
      </c>
      <c r="V7" s="63" t="s">
        <v>15</v>
      </c>
      <c r="W7" s="61">
        <v>60.887723642888197</v>
      </c>
      <c r="X7" s="16">
        <v>68.806941486465107</v>
      </c>
      <c r="Y7" s="16">
        <v>78.710573203742598</v>
      </c>
      <c r="Z7" s="64">
        <v>67.361604310177299</v>
      </c>
    </row>
    <row r="8" spans="1:36" x14ac:dyDescent="0.25">
      <c r="A8" s="186" t="s">
        <v>74</v>
      </c>
      <c r="B8" s="186"/>
      <c r="C8" s="186"/>
      <c r="D8" s="186"/>
      <c r="E8" s="186"/>
      <c r="F8" s="186"/>
      <c r="G8" s="59"/>
      <c r="I8" s="186" t="s">
        <v>74</v>
      </c>
      <c r="J8" s="186"/>
      <c r="K8" s="186"/>
      <c r="L8" s="186"/>
      <c r="M8" s="186"/>
      <c r="N8" s="186"/>
      <c r="O8" s="186"/>
      <c r="P8" s="25">
        <v>35246</v>
      </c>
      <c r="Q8" s="61">
        <v>61.924311423774903</v>
      </c>
      <c r="R8" s="16">
        <v>70.389058791810498</v>
      </c>
      <c r="S8" s="16">
        <v>67.389247272015297</v>
      </c>
      <c r="T8" s="16">
        <v>63.051554204338601</v>
      </c>
      <c r="U8" s="62" t="s">
        <v>15</v>
      </c>
      <c r="V8" s="63" t="s">
        <v>15</v>
      </c>
      <c r="W8" s="61">
        <v>60.833078008141797</v>
      </c>
      <c r="X8" s="16">
        <v>68.232991975367298</v>
      </c>
      <c r="Y8" s="16">
        <v>73.066776157430894</v>
      </c>
      <c r="Z8" s="64">
        <v>66.369881181153303</v>
      </c>
    </row>
    <row r="9" spans="1:36" x14ac:dyDescent="0.25">
      <c r="P9" s="25">
        <v>35338</v>
      </c>
      <c r="Q9" s="61">
        <v>65.329182706126204</v>
      </c>
      <c r="R9" s="16">
        <v>71.941159628937399</v>
      </c>
      <c r="S9" s="16">
        <v>69.372041378464104</v>
      </c>
      <c r="T9" s="16">
        <v>64.161871114583406</v>
      </c>
      <c r="U9" s="62" t="s">
        <v>15</v>
      </c>
      <c r="V9" s="63" t="s">
        <v>15</v>
      </c>
      <c r="W9" s="61">
        <v>64.178340881536897</v>
      </c>
      <c r="X9" s="16">
        <v>69.639790008026395</v>
      </c>
      <c r="Y9" s="16">
        <v>67.566877135085704</v>
      </c>
      <c r="Z9" s="64">
        <v>67.492233590951599</v>
      </c>
    </row>
    <row r="10" spans="1:36" x14ac:dyDescent="0.25">
      <c r="P10" s="25">
        <v>35430</v>
      </c>
      <c r="Q10" s="61">
        <v>65.228615145964596</v>
      </c>
      <c r="R10" s="16">
        <v>70.427458252391403</v>
      </c>
      <c r="S10" s="16">
        <v>74.139798319103804</v>
      </c>
      <c r="T10" s="16">
        <v>65.2182673129535</v>
      </c>
      <c r="U10" s="62" t="s">
        <v>15</v>
      </c>
      <c r="V10" s="63" t="s">
        <v>15</v>
      </c>
      <c r="W10" s="61">
        <v>66.849427685922095</v>
      </c>
      <c r="X10" s="16">
        <v>72.013484865145301</v>
      </c>
      <c r="Y10" s="16">
        <v>70.587098138392406</v>
      </c>
      <c r="Z10" s="64">
        <v>68.334969190455496</v>
      </c>
    </row>
    <row r="11" spans="1:36" x14ac:dyDescent="0.25">
      <c r="P11" s="25">
        <v>35520</v>
      </c>
      <c r="Q11" s="61">
        <v>65.851200743093202</v>
      </c>
      <c r="R11" s="16">
        <v>70.336994505791395</v>
      </c>
      <c r="S11" s="16">
        <v>76.107872428682199</v>
      </c>
      <c r="T11" s="16">
        <v>67.764688502457204</v>
      </c>
      <c r="U11" s="62" t="s">
        <v>15</v>
      </c>
      <c r="V11" s="63" t="s">
        <v>15</v>
      </c>
      <c r="W11" s="61">
        <v>67.3670056272978</v>
      </c>
      <c r="X11" s="16">
        <v>72.844712333169298</v>
      </c>
      <c r="Y11" s="16">
        <v>79.140618514722902</v>
      </c>
      <c r="Z11" s="64">
        <v>70.152685345951298</v>
      </c>
      <c r="AA11" s="176">
        <f>IFERROR(Q11/Q7-1,"NULL")</f>
        <v>0.12588290907961697</v>
      </c>
      <c r="AB11" s="176">
        <f t="shared" ref="AB11:AJ26" si="0">IFERROR(R11/R7-1,"NULL")</f>
        <v>3.534323808375972E-2</v>
      </c>
      <c r="AC11" s="176">
        <f t="shared" si="0"/>
        <v>0.10586167757340914</v>
      </c>
      <c r="AD11" s="176">
        <f t="shared" si="0"/>
        <v>8.7451371466443106E-2</v>
      </c>
      <c r="AE11" s="176" t="str">
        <f t="shared" si="0"/>
        <v>NULL</v>
      </c>
      <c r="AF11" s="176" t="str">
        <f t="shared" si="0"/>
        <v>NULL</v>
      </c>
      <c r="AG11" s="176">
        <f t="shared" si="0"/>
        <v>0.10641360190128246</v>
      </c>
      <c r="AH11" s="176">
        <f t="shared" si="0"/>
        <v>5.8682609043136269E-2</v>
      </c>
      <c r="AI11" s="176">
        <f t="shared" si="0"/>
        <v>5.4636282455615692E-3</v>
      </c>
      <c r="AJ11" s="176">
        <f>IFERROR(Z11/Z7-1,"NULL")</f>
        <v>4.1434301696883891E-2</v>
      </c>
    </row>
    <row r="12" spans="1:36" x14ac:dyDescent="0.25">
      <c r="P12" s="25">
        <v>35611</v>
      </c>
      <c r="Q12" s="61">
        <v>69.673410616693204</v>
      </c>
      <c r="R12" s="16">
        <v>73.514984990002205</v>
      </c>
      <c r="S12" s="16">
        <v>76.571285730920096</v>
      </c>
      <c r="T12" s="16">
        <v>71.077028274871296</v>
      </c>
      <c r="U12" s="62" t="s">
        <v>15</v>
      </c>
      <c r="V12" s="63" t="s">
        <v>15</v>
      </c>
      <c r="W12" s="61">
        <v>67.304994130529195</v>
      </c>
      <c r="X12" s="16">
        <v>72.505095751640098</v>
      </c>
      <c r="Y12" s="16">
        <v>83.435384770982395</v>
      </c>
      <c r="Z12" s="64">
        <v>72.485342837728396</v>
      </c>
      <c r="AA12" s="176">
        <f t="shared" ref="AA12:AJ50" si="1">IFERROR(Q12/Q8-1,"NULL")</f>
        <v>0.12513823754757403</v>
      </c>
      <c r="AB12" s="176">
        <f t="shared" si="0"/>
        <v>4.4409262630393354E-2</v>
      </c>
      <c r="AC12" s="176">
        <f t="shared" si="0"/>
        <v>0.13625376199620831</v>
      </c>
      <c r="AD12" s="176">
        <f t="shared" si="0"/>
        <v>0.12728431791742345</v>
      </c>
      <c r="AE12" s="176" t="str">
        <f t="shared" si="0"/>
        <v>NULL</v>
      </c>
      <c r="AF12" s="176" t="str">
        <f t="shared" si="0"/>
        <v>NULL</v>
      </c>
      <c r="AG12" s="176">
        <f t="shared" si="0"/>
        <v>0.10638810881016414</v>
      </c>
      <c r="AH12" s="176">
        <f t="shared" si="0"/>
        <v>6.2610529783232449E-2</v>
      </c>
      <c r="AI12" s="176">
        <f t="shared" si="0"/>
        <v>0.14190592713726868</v>
      </c>
      <c r="AJ12" s="176">
        <f t="shared" si="0"/>
        <v>9.2142121512666986E-2</v>
      </c>
    </row>
    <row r="13" spans="1:36" x14ac:dyDescent="0.25">
      <c r="P13" s="25">
        <v>35703</v>
      </c>
      <c r="Q13" s="61">
        <v>74.6790762277911</v>
      </c>
      <c r="R13" s="16">
        <v>77.646864528758499</v>
      </c>
      <c r="S13" s="16">
        <v>79.050117091156096</v>
      </c>
      <c r="T13" s="16">
        <v>72.670583035006899</v>
      </c>
      <c r="U13" s="62" t="s">
        <v>15</v>
      </c>
      <c r="V13" s="63" t="s">
        <v>15</v>
      </c>
      <c r="W13" s="61">
        <v>73.167003936003795</v>
      </c>
      <c r="X13" s="16">
        <v>74.350160493925799</v>
      </c>
      <c r="Y13" s="16">
        <v>84.696341734436302</v>
      </c>
      <c r="Z13" s="64">
        <v>74.381841238608004</v>
      </c>
      <c r="AA13" s="176">
        <f t="shared" si="1"/>
        <v>0.14311970752372694</v>
      </c>
      <c r="AB13" s="176">
        <f t="shared" si="0"/>
        <v>7.9310716274943793E-2</v>
      </c>
      <c r="AC13" s="176">
        <f t="shared" si="0"/>
        <v>0.1395097437005286</v>
      </c>
      <c r="AD13" s="176">
        <f t="shared" si="0"/>
        <v>0.13261321362072209</v>
      </c>
      <c r="AE13" s="176" t="str">
        <f t="shared" si="0"/>
        <v>NULL</v>
      </c>
      <c r="AF13" s="176" t="str">
        <f t="shared" si="0"/>
        <v>NULL</v>
      </c>
      <c r="AG13" s="176">
        <f t="shared" si="0"/>
        <v>0.14005757909913186</v>
      </c>
      <c r="AH13" s="176">
        <f t="shared" si="0"/>
        <v>6.7639067914428086E-2</v>
      </c>
      <c r="AI13" s="176">
        <f t="shared" si="0"/>
        <v>0.25351866662571743</v>
      </c>
      <c r="AJ13" s="176">
        <f t="shared" si="0"/>
        <v>0.10208000655915561</v>
      </c>
    </row>
    <row r="14" spans="1:36" x14ac:dyDescent="0.25">
      <c r="P14" s="25">
        <v>35795</v>
      </c>
      <c r="Q14" s="61">
        <v>77.330994173484598</v>
      </c>
      <c r="R14" s="16">
        <v>79.317608665851594</v>
      </c>
      <c r="S14" s="16">
        <v>82.094548013170893</v>
      </c>
      <c r="T14" s="16">
        <v>73.392388075487602</v>
      </c>
      <c r="U14" s="62" t="s">
        <v>15</v>
      </c>
      <c r="V14" s="63" t="s">
        <v>15</v>
      </c>
      <c r="W14" s="61">
        <v>81.565918415368301</v>
      </c>
      <c r="X14" s="16">
        <v>78.515436678128196</v>
      </c>
      <c r="Y14" s="16">
        <v>84.613447276234893</v>
      </c>
      <c r="Z14" s="64">
        <v>77.1466591026131</v>
      </c>
      <c r="AA14" s="176">
        <f t="shared" si="1"/>
        <v>0.18553788088920853</v>
      </c>
      <c r="AB14" s="176">
        <f t="shared" si="0"/>
        <v>0.12623131139562771</v>
      </c>
      <c r="AC14" s="176">
        <f t="shared" si="0"/>
        <v>0.10729392140816452</v>
      </c>
      <c r="AD14" s="176">
        <f t="shared" si="0"/>
        <v>0.12533483484481622</v>
      </c>
      <c r="AE14" s="176" t="str">
        <f t="shared" si="0"/>
        <v>NULL</v>
      </c>
      <c r="AF14" s="176" t="str">
        <f t="shared" si="0"/>
        <v>NULL</v>
      </c>
      <c r="AG14" s="176">
        <f t="shared" si="0"/>
        <v>0.22014385521127466</v>
      </c>
      <c r="AH14" s="176">
        <f t="shared" si="0"/>
        <v>9.0287976274980419E-2</v>
      </c>
      <c r="AI14" s="176">
        <f t="shared" si="0"/>
        <v>0.19870981394280518</v>
      </c>
      <c r="AJ14" s="176">
        <f t="shared" si="0"/>
        <v>0.12894847274458643</v>
      </c>
    </row>
    <row r="15" spans="1:36" x14ac:dyDescent="0.25">
      <c r="P15" s="25">
        <v>35885</v>
      </c>
      <c r="Q15" s="61">
        <v>77.865054630277598</v>
      </c>
      <c r="R15" s="16">
        <v>79.221610739454206</v>
      </c>
      <c r="S15" s="16">
        <v>83.413442909227598</v>
      </c>
      <c r="T15" s="16">
        <v>74.924461979553399</v>
      </c>
      <c r="U15" s="65">
        <v>75.625175740807194</v>
      </c>
      <c r="V15" s="66">
        <v>86.784081963062405</v>
      </c>
      <c r="W15" s="61">
        <v>82.8752752939141</v>
      </c>
      <c r="X15" s="16">
        <v>80.818737694159694</v>
      </c>
      <c r="Y15" s="16">
        <v>84.423958371369196</v>
      </c>
      <c r="Z15" s="64">
        <v>79.474893245223797</v>
      </c>
      <c r="AA15" s="176">
        <f>IFERROR(Q15/Q11-1,"NULL")</f>
        <v>0.18243940507712719</v>
      </c>
      <c r="AB15" s="176">
        <f t="shared" si="0"/>
        <v>0.12631498255063023</v>
      </c>
      <c r="AC15" s="176">
        <f t="shared" si="0"/>
        <v>9.5989682110627639E-2</v>
      </c>
      <c r="AD15" s="176">
        <f t="shared" si="0"/>
        <v>0.10565640653445296</v>
      </c>
      <c r="AE15" s="176" t="str">
        <f t="shared" si="0"/>
        <v>NULL</v>
      </c>
      <c r="AF15" s="176" t="str">
        <f t="shared" si="0"/>
        <v>NULL</v>
      </c>
      <c r="AG15" s="176">
        <f t="shared" si="0"/>
        <v>0.23020571453649685</v>
      </c>
      <c r="AH15" s="176">
        <f t="shared" si="0"/>
        <v>0.10946608347521036</v>
      </c>
      <c r="AI15" s="176">
        <f t="shared" si="0"/>
        <v>6.6758890135075299E-2</v>
      </c>
      <c r="AJ15" s="176">
        <f t="shared" si="0"/>
        <v>0.13288454822935036</v>
      </c>
    </row>
    <row r="16" spans="1:36" x14ac:dyDescent="0.25">
      <c r="P16" s="25">
        <v>35976</v>
      </c>
      <c r="Q16" s="61">
        <v>78.294081218322006</v>
      </c>
      <c r="R16" s="16">
        <v>79.4343339475151</v>
      </c>
      <c r="S16" s="16">
        <v>84.533146166026995</v>
      </c>
      <c r="T16" s="16">
        <v>77.391671973550103</v>
      </c>
      <c r="U16" s="65">
        <v>73.822081941635403</v>
      </c>
      <c r="V16" s="66">
        <v>84.619490288576998</v>
      </c>
      <c r="W16" s="61">
        <v>84.195211511020304</v>
      </c>
      <c r="X16" s="16">
        <v>81.2035431432694</v>
      </c>
      <c r="Y16" s="16">
        <v>87.836822960950897</v>
      </c>
      <c r="Z16" s="64">
        <v>80.488518736184901</v>
      </c>
      <c r="AA16" s="176">
        <f t="shared" si="1"/>
        <v>0.12372970585658916</v>
      </c>
      <c r="AB16" s="176">
        <f t="shared" si="0"/>
        <v>8.0518943972006651E-2</v>
      </c>
      <c r="AC16" s="176">
        <f t="shared" si="0"/>
        <v>0.10397971457715571</v>
      </c>
      <c r="AD16" s="176">
        <f t="shared" si="0"/>
        <v>8.8842258208357006E-2</v>
      </c>
      <c r="AE16" s="176" t="str">
        <f t="shared" si="0"/>
        <v>NULL</v>
      </c>
      <c r="AF16" s="176" t="str">
        <f t="shared" si="0"/>
        <v>NULL</v>
      </c>
      <c r="AG16" s="176">
        <f t="shared" si="0"/>
        <v>0.25095043241122261</v>
      </c>
      <c r="AH16" s="176">
        <f t="shared" si="0"/>
        <v>0.11997015246245701</v>
      </c>
      <c r="AI16" s="176">
        <f t="shared" si="0"/>
        <v>5.2752656466435566E-2</v>
      </c>
      <c r="AJ16" s="176">
        <f t="shared" si="0"/>
        <v>0.11041095461703287</v>
      </c>
    </row>
    <row r="17" spans="1:36" x14ac:dyDescent="0.25">
      <c r="P17" s="25">
        <v>36068</v>
      </c>
      <c r="Q17" s="61">
        <v>79.912062888183897</v>
      </c>
      <c r="R17" s="16">
        <v>81.398744165497106</v>
      </c>
      <c r="S17" s="16">
        <v>84.929387381866206</v>
      </c>
      <c r="T17" s="16">
        <v>80.167061371766906</v>
      </c>
      <c r="U17" s="65">
        <v>74.811802780826199</v>
      </c>
      <c r="V17" s="66">
        <v>84.891598446237197</v>
      </c>
      <c r="W17" s="61">
        <v>87.021676106500905</v>
      </c>
      <c r="X17" s="16">
        <v>81.736361593404396</v>
      </c>
      <c r="Y17" s="16">
        <v>90.773789249107693</v>
      </c>
      <c r="Z17" s="64">
        <v>82.091634025994793</v>
      </c>
      <c r="AA17" s="176">
        <f t="shared" si="1"/>
        <v>7.0072996677553956E-2</v>
      </c>
      <c r="AB17" s="176">
        <f t="shared" si="0"/>
        <v>4.8319782897981778E-2</v>
      </c>
      <c r="AC17" s="176">
        <f t="shared" si="0"/>
        <v>7.4373960558849816E-2</v>
      </c>
      <c r="AD17" s="176">
        <f t="shared" si="0"/>
        <v>0.10315698627529657</v>
      </c>
      <c r="AE17" s="176" t="str">
        <f t="shared" si="0"/>
        <v>NULL</v>
      </c>
      <c r="AF17" s="176" t="str">
        <f t="shared" si="0"/>
        <v>NULL</v>
      </c>
      <c r="AG17" s="176">
        <f t="shared" si="0"/>
        <v>0.18935683334273512</v>
      </c>
      <c r="AH17" s="176">
        <f t="shared" si="0"/>
        <v>9.9343445265084984E-2</v>
      </c>
      <c r="AI17" s="176">
        <f t="shared" si="0"/>
        <v>7.1755726283044385E-2</v>
      </c>
      <c r="AJ17" s="176">
        <f t="shared" si="0"/>
        <v>0.10365154531002663</v>
      </c>
    </row>
    <row r="18" spans="1:36" x14ac:dyDescent="0.25">
      <c r="P18" s="25">
        <v>36160</v>
      </c>
      <c r="Q18" s="61">
        <v>82.479966589049795</v>
      </c>
      <c r="R18" s="16">
        <v>84.349946026356406</v>
      </c>
      <c r="S18" s="16">
        <v>85.382228726804897</v>
      </c>
      <c r="T18" s="16">
        <v>82.556400242539993</v>
      </c>
      <c r="U18" s="65">
        <v>78.672709951393202</v>
      </c>
      <c r="V18" s="66">
        <v>81.996118786534396</v>
      </c>
      <c r="W18" s="61">
        <v>86.734431676590901</v>
      </c>
      <c r="X18" s="16">
        <v>81.920660125744504</v>
      </c>
      <c r="Y18" s="16">
        <v>92.2250456181456</v>
      </c>
      <c r="Z18" s="64">
        <v>82.4754949324048</v>
      </c>
      <c r="AA18" s="176">
        <f t="shared" si="1"/>
        <v>6.658355385958159E-2</v>
      </c>
      <c r="AB18" s="176">
        <f t="shared" si="0"/>
        <v>6.3445399390505974E-2</v>
      </c>
      <c r="AC18" s="176">
        <f t="shared" si="0"/>
        <v>4.0047491498540699E-2</v>
      </c>
      <c r="AD18" s="176">
        <f t="shared" si="0"/>
        <v>0.12486325090861961</v>
      </c>
      <c r="AE18" s="176" t="str">
        <f t="shared" si="0"/>
        <v>NULL</v>
      </c>
      <c r="AF18" s="176" t="str">
        <f t="shared" si="0"/>
        <v>NULL</v>
      </c>
      <c r="AG18" s="176">
        <f t="shared" si="0"/>
        <v>6.3366089190614261E-2</v>
      </c>
      <c r="AH18" s="176">
        <f t="shared" si="0"/>
        <v>4.3370114103497004E-2</v>
      </c>
      <c r="AI18" s="176">
        <f t="shared" si="0"/>
        <v>8.995731277868102E-2</v>
      </c>
      <c r="AJ18" s="176">
        <f t="shared" si="0"/>
        <v>6.907409720366231E-2</v>
      </c>
    </row>
    <row r="19" spans="1:36" x14ac:dyDescent="0.25">
      <c r="P19" s="25">
        <v>36250</v>
      </c>
      <c r="Q19" s="61">
        <v>85.473501775454594</v>
      </c>
      <c r="R19" s="16">
        <v>86.866466274102905</v>
      </c>
      <c r="S19" s="16">
        <v>87.620718507415205</v>
      </c>
      <c r="T19" s="16">
        <v>84.921199906767399</v>
      </c>
      <c r="U19" s="65">
        <v>81.982451673130498</v>
      </c>
      <c r="V19" s="66">
        <v>88.080272291059202</v>
      </c>
      <c r="W19" s="61">
        <v>85.251424109091104</v>
      </c>
      <c r="X19" s="16">
        <v>83.535106799120896</v>
      </c>
      <c r="Y19" s="16">
        <v>93.685893633921097</v>
      </c>
      <c r="Z19" s="64">
        <v>81.895123435845804</v>
      </c>
      <c r="AA19" s="176">
        <f t="shared" si="1"/>
        <v>9.7713244809289224E-2</v>
      </c>
      <c r="AB19" s="176">
        <f t="shared" si="0"/>
        <v>9.6499622556164288E-2</v>
      </c>
      <c r="AC19" s="176">
        <f t="shared" si="0"/>
        <v>5.043881958890073E-2</v>
      </c>
      <c r="AD19" s="176">
        <f t="shared" si="0"/>
        <v>0.13342422038268453</v>
      </c>
      <c r="AE19" s="176">
        <f t="shared" si="0"/>
        <v>8.4062957474793976E-2</v>
      </c>
      <c r="AF19" s="176">
        <f t="shared" si="0"/>
        <v>1.4935807335595186E-2</v>
      </c>
      <c r="AG19" s="176">
        <f t="shared" si="0"/>
        <v>2.8671383675650919E-2</v>
      </c>
      <c r="AH19" s="176">
        <f t="shared" si="0"/>
        <v>3.3610635138112244E-2</v>
      </c>
      <c r="AI19" s="176">
        <f t="shared" si="0"/>
        <v>0.10970742714775272</v>
      </c>
      <c r="AJ19" s="176">
        <f t="shared" si="0"/>
        <v>3.0452764285624934E-2</v>
      </c>
    </row>
    <row r="20" spans="1:36" x14ac:dyDescent="0.25">
      <c r="P20" s="25">
        <v>36341</v>
      </c>
      <c r="Q20" s="61">
        <v>89.272281995824599</v>
      </c>
      <c r="R20" s="16">
        <v>87.467569002649995</v>
      </c>
      <c r="S20" s="16">
        <v>91.306689123596897</v>
      </c>
      <c r="T20" s="16">
        <v>86.894866563607593</v>
      </c>
      <c r="U20" s="65">
        <v>85.886441996481906</v>
      </c>
      <c r="V20" s="66">
        <v>88.935411421531498</v>
      </c>
      <c r="W20" s="61">
        <v>87.032700919330694</v>
      </c>
      <c r="X20" s="16">
        <v>86.859620560238298</v>
      </c>
      <c r="Y20" s="16">
        <v>93.213481756850001</v>
      </c>
      <c r="Z20" s="64">
        <v>85.612766188544299</v>
      </c>
      <c r="AA20" s="176">
        <f t="shared" si="1"/>
        <v>0.14021750567440749</v>
      </c>
      <c r="AB20" s="176">
        <f t="shared" si="0"/>
        <v>0.10113051442519461</v>
      </c>
      <c r="AC20" s="176">
        <f t="shared" si="0"/>
        <v>8.0128840162489112E-2</v>
      </c>
      <c r="AD20" s="176">
        <f t="shared" si="0"/>
        <v>0.12279350410345646</v>
      </c>
      <c r="AE20" s="176">
        <f t="shared" si="0"/>
        <v>0.16342481460201475</v>
      </c>
      <c r="AF20" s="176">
        <f t="shared" si="0"/>
        <v>5.100386587340533E-2</v>
      </c>
      <c r="AG20" s="176">
        <f t="shared" si="0"/>
        <v>3.3701315756407224E-2</v>
      </c>
      <c r="AH20" s="176">
        <f t="shared" si="0"/>
        <v>6.9653086528376429E-2</v>
      </c>
      <c r="AI20" s="176">
        <f t="shared" si="0"/>
        <v>6.1211899686870241E-2</v>
      </c>
      <c r="AJ20" s="176">
        <f t="shared" si="0"/>
        <v>6.3664327941665988E-2</v>
      </c>
    </row>
    <row r="21" spans="1:36" x14ac:dyDescent="0.25">
      <c r="P21" s="25">
        <v>36433</v>
      </c>
      <c r="Q21" s="61">
        <v>90.529794545452802</v>
      </c>
      <c r="R21" s="16">
        <v>87.785488453305604</v>
      </c>
      <c r="S21" s="16">
        <v>94.106612318741099</v>
      </c>
      <c r="T21" s="16">
        <v>88.759735424943102</v>
      </c>
      <c r="U21" s="65">
        <v>89.314996234999199</v>
      </c>
      <c r="V21" s="66">
        <v>86.941575791269798</v>
      </c>
      <c r="W21" s="61">
        <v>90.293845206756004</v>
      </c>
      <c r="X21" s="16">
        <v>89.4749143187681</v>
      </c>
      <c r="Y21" s="16">
        <v>93.211843777702697</v>
      </c>
      <c r="Z21" s="64">
        <v>91.736656025681299</v>
      </c>
      <c r="AA21" s="176">
        <f t="shared" si="1"/>
        <v>0.13286769573356727</v>
      </c>
      <c r="AB21" s="176">
        <f t="shared" si="0"/>
        <v>7.8462442550995437E-2</v>
      </c>
      <c r="AC21" s="176">
        <f t="shared" si="0"/>
        <v>0.10805711921141659</v>
      </c>
      <c r="AD21" s="176">
        <f t="shared" si="0"/>
        <v>0.10718459559504767</v>
      </c>
      <c r="AE21" s="176">
        <f t="shared" si="0"/>
        <v>0.19386237084357605</v>
      </c>
      <c r="AF21" s="176">
        <f t="shared" si="0"/>
        <v>2.4148176999292614E-2</v>
      </c>
      <c r="AG21" s="176">
        <f t="shared" si="0"/>
        <v>3.7601770577832427E-2</v>
      </c>
      <c r="AH21" s="176">
        <f t="shared" si="0"/>
        <v>9.4676990442258191E-2</v>
      </c>
      <c r="AI21" s="176">
        <f t="shared" si="0"/>
        <v>2.6858573920543583E-2</v>
      </c>
      <c r="AJ21" s="176">
        <f t="shared" si="0"/>
        <v>0.1174909247954834</v>
      </c>
    </row>
    <row r="22" spans="1:36" x14ac:dyDescent="0.25">
      <c r="P22" s="25">
        <v>36525</v>
      </c>
      <c r="Q22" s="61">
        <v>90.276588599716902</v>
      </c>
      <c r="R22" s="16">
        <v>90.649259476124897</v>
      </c>
      <c r="S22" s="16">
        <v>94.890117100548906</v>
      </c>
      <c r="T22" s="16">
        <v>91.450940436921698</v>
      </c>
      <c r="U22" s="65">
        <v>89.823698961943293</v>
      </c>
      <c r="V22" s="66">
        <v>91.161078414149898</v>
      </c>
      <c r="W22" s="61">
        <v>88.301568708433393</v>
      </c>
      <c r="X22" s="16">
        <v>90.776113775973599</v>
      </c>
      <c r="Y22" s="16">
        <v>94.465948981520299</v>
      </c>
      <c r="Z22" s="64">
        <v>94.317663516234703</v>
      </c>
      <c r="AA22" s="176">
        <f t="shared" si="1"/>
        <v>9.4527463250721144E-2</v>
      </c>
      <c r="AB22" s="176">
        <f t="shared" si="0"/>
        <v>7.4680705163701955E-2</v>
      </c>
      <c r="AC22" s="176">
        <f t="shared" si="0"/>
        <v>0.11135676024768726</v>
      </c>
      <c r="AD22" s="176">
        <f t="shared" si="0"/>
        <v>0.10773895383338794</v>
      </c>
      <c r="AE22" s="176">
        <f t="shared" si="0"/>
        <v>0.1417389717150912</v>
      </c>
      <c r="AF22" s="176">
        <f t="shared" si="0"/>
        <v>0.11177309076634723</v>
      </c>
      <c r="AG22" s="176">
        <f t="shared" si="0"/>
        <v>1.80682227524811E-2</v>
      </c>
      <c r="AH22" s="176">
        <f t="shared" si="0"/>
        <v>0.10809792836918519</v>
      </c>
      <c r="AI22" s="176">
        <f t="shared" si="0"/>
        <v>2.4298208240016272E-2</v>
      </c>
      <c r="AJ22" s="176">
        <f t="shared" si="0"/>
        <v>0.14358408632207054</v>
      </c>
    </row>
    <row r="23" spans="1:36" x14ac:dyDescent="0.25">
      <c r="P23" s="25">
        <v>36616</v>
      </c>
      <c r="Q23" s="61">
        <v>93.003772214040197</v>
      </c>
      <c r="R23" s="16">
        <v>94.598794589132595</v>
      </c>
      <c r="S23" s="16">
        <v>95.888419172981003</v>
      </c>
      <c r="T23" s="16">
        <v>95.954662753615594</v>
      </c>
      <c r="U23" s="65">
        <v>94.194546770757498</v>
      </c>
      <c r="V23" s="66">
        <v>90.523239865938805</v>
      </c>
      <c r="W23" s="61">
        <v>86.957013501934298</v>
      </c>
      <c r="X23" s="16">
        <v>90.637629648692098</v>
      </c>
      <c r="Y23" s="16">
        <v>94.649007548906297</v>
      </c>
      <c r="Z23" s="64">
        <v>94.467919863419596</v>
      </c>
      <c r="AA23" s="176">
        <f t="shared" si="1"/>
        <v>8.8100642680677854E-2</v>
      </c>
      <c r="AB23" s="176">
        <f t="shared" si="0"/>
        <v>8.9013961850718193E-2</v>
      </c>
      <c r="AC23" s="176">
        <f t="shared" si="0"/>
        <v>9.4357827764972146E-2</v>
      </c>
      <c r="AD23" s="176">
        <f t="shared" si="0"/>
        <v>0.12992589434630597</v>
      </c>
      <c r="AE23" s="176">
        <f t="shared" si="0"/>
        <v>0.14895986700077524</v>
      </c>
      <c r="AF23" s="176">
        <f t="shared" si="0"/>
        <v>2.77356950805836E-2</v>
      </c>
      <c r="AG23" s="176">
        <f t="shared" si="0"/>
        <v>2.0006579487289899E-2</v>
      </c>
      <c r="AH23" s="176">
        <f t="shared" si="0"/>
        <v>8.5024406165551847E-2</v>
      </c>
      <c r="AI23" s="176">
        <f t="shared" si="0"/>
        <v>1.0280244737255639E-2</v>
      </c>
      <c r="AJ23" s="176">
        <f t="shared" si="0"/>
        <v>0.153523139108801</v>
      </c>
    </row>
    <row r="24" spans="1:36" x14ac:dyDescent="0.25">
      <c r="P24" s="25">
        <v>36707</v>
      </c>
      <c r="Q24" s="61">
        <v>98.495398286121997</v>
      </c>
      <c r="R24" s="16">
        <v>98.025163109058397</v>
      </c>
      <c r="S24" s="16">
        <v>97.933547535619496</v>
      </c>
      <c r="T24" s="16">
        <v>100.63494332796699</v>
      </c>
      <c r="U24" s="65">
        <v>96.112422101617696</v>
      </c>
      <c r="V24" s="66">
        <v>94.287158545509001</v>
      </c>
      <c r="W24" s="61">
        <v>92.476262039900107</v>
      </c>
      <c r="X24" s="16">
        <v>93.273737622804404</v>
      </c>
      <c r="Y24" s="16">
        <v>95.1441864329976</v>
      </c>
      <c r="Z24" s="64">
        <v>95.137336196715196</v>
      </c>
      <c r="AA24" s="176">
        <f t="shared" si="1"/>
        <v>0.10331444524660838</v>
      </c>
      <c r="AB24" s="176">
        <f t="shared" si="0"/>
        <v>0.12070295569879774</v>
      </c>
      <c r="AC24" s="176">
        <f t="shared" si="0"/>
        <v>7.257801674368225E-2</v>
      </c>
      <c r="AD24" s="176">
        <f t="shared" si="0"/>
        <v>0.15812299745349834</v>
      </c>
      <c r="AE24" s="176">
        <f t="shared" si="0"/>
        <v>0.1190639624535228</v>
      </c>
      <c r="AF24" s="176">
        <f t="shared" si="0"/>
        <v>6.0175660498286376E-2</v>
      </c>
      <c r="AG24" s="176">
        <f t="shared" si="0"/>
        <v>6.2546158662994511E-2</v>
      </c>
      <c r="AH24" s="176">
        <f t="shared" si="0"/>
        <v>7.3844635990757412E-2</v>
      </c>
      <c r="AI24" s="176">
        <f t="shared" si="0"/>
        <v>2.0712719230721266E-2</v>
      </c>
      <c r="AJ24" s="176">
        <f t="shared" si="0"/>
        <v>0.11125174938507443</v>
      </c>
    </row>
    <row r="25" spans="1:36" x14ac:dyDescent="0.25">
      <c r="P25" s="25">
        <v>36799</v>
      </c>
      <c r="Q25" s="61">
        <v>101.17419193072401</v>
      </c>
      <c r="R25" s="16">
        <v>99.525191855437498</v>
      </c>
      <c r="S25" s="16">
        <v>99.170949785943193</v>
      </c>
      <c r="T25" s="16">
        <v>100.59831611937101</v>
      </c>
      <c r="U25" s="65">
        <v>97.638339576304304</v>
      </c>
      <c r="V25" s="66">
        <v>98.280062979443798</v>
      </c>
      <c r="W25" s="61">
        <v>98.398820859595801</v>
      </c>
      <c r="X25" s="16">
        <v>98.460253854022099</v>
      </c>
      <c r="Y25" s="16">
        <v>97.699667606716901</v>
      </c>
      <c r="Z25" s="64">
        <v>97.450400878123602</v>
      </c>
      <c r="AA25" s="176">
        <f t="shared" si="1"/>
        <v>0.11757894115099221</v>
      </c>
      <c r="AB25" s="176">
        <f t="shared" si="0"/>
        <v>0.13373170906688547</v>
      </c>
      <c r="AC25" s="176">
        <f t="shared" si="0"/>
        <v>5.3814895068680979E-2</v>
      </c>
      <c r="AD25" s="176">
        <f t="shared" si="0"/>
        <v>0.13337782765743844</v>
      </c>
      <c r="AE25" s="176">
        <f t="shared" si="0"/>
        <v>9.3190882742751446E-2</v>
      </c>
      <c r="AF25" s="176">
        <f t="shared" si="0"/>
        <v>0.13041501818871515</v>
      </c>
      <c r="AG25" s="176">
        <f t="shared" si="0"/>
        <v>8.9762216176317633E-2</v>
      </c>
      <c r="AH25" s="176">
        <f t="shared" si="0"/>
        <v>0.10042300239866497</v>
      </c>
      <c r="AI25" s="176">
        <f t="shared" si="0"/>
        <v>4.8146497774650188E-2</v>
      </c>
      <c r="AJ25" s="176">
        <f t="shared" si="0"/>
        <v>6.2284206771639594E-2</v>
      </c>
    </row>
    <row r="26" spans="1:36" x14ac:dyDescent="0.25">
      <c r="I26" s="186" t="s">
        <v>153</v>
      </c>
      <c r="J26" s="186"/>
      <c r="K26" s="186"/>
      <c r="L26" s="186"/>
      <c r="M26" s="186"/>
      <c r="N26" s="186"/>
      <c r="P26" s="25">
        <v>36891</v>
      </c>
      <c r="Q26" s="61">
        <v>100</v>
      </c>
      <c r="R26" s="16">
        <v>100</v>
      </c>
      <c r="S26" s="16">
        <v>100</v>
      </c>
      <c r="T26" s="16">
        <v>100</v>
      </c>
      <c r="U26" s="65">
        <v>100</v>
      </c>
      <c r="V26" s="66">
        <v>100</v>
      </c>
      <c r="W26" s="61">
        <v>100</v>
      </c>
      <c r="X26" s="16">
        <v>100</v>
      </c>
      <c r="Y26" s="16">
        <v>100</v>
      </c>
      <c r="Z26" s="64">
        <v>100</v>
      </c>
      <c r="AA26" s="176">
        <f t="shared" si="1"/>
        <v>0.10770689888821949</v>
      </c>
      <c r="AB26" s="176">
        <f t="shared" si="0"/>
        <v>0.10315297199242868</v>
      </c>
      <c r="AC26" s="176">
        <f t="shared" si="0"/>
        <v>5.3850527911526225E-2</v>
      </c>
      <c r="AD26" s="176">
        <f t="shared" si="0"/>
        <v>9.3482467454503837E-2</v>
      </c>
      <c r="AE26" s="176">
        <f t="shared" si="0"/>
        <v>0.11329193916149261</v>
      </c>
      <c r="AF26" s="176">
        <f t="shared" si="0"/>
        <v>9.6959379371253096E-2</v>
      </c>
      <c r="AG26" s="176">
        <f t="shared" si="0"/>
        <v>0.13248271194585626</v>
      </c>
      <c r="AH26" s="176">
        <f t="shared" si="0"/>
        <v>0.10161138035485884</v>
      </c>
      <c r="AI26" s="176">
        <f t="shared" si="0"/>
        <v>5.8582495366264586E-2</v>
      </c>
      <c r="AJ26" s="176">
        <f t="shared" si="0"/>
        <v>6.0246790176128551E-2</v>
      </c>
    </row>
    <row r="27" spans="1:36" x14ac:dyDescent="0.25">
      <c r="A27" s="186" t="s">
        <v>80</v>
      </c>
      <c r="B27" s="186"/>
      <c r="C27" s="186"/>
      <c r="D27" s="186"/>
      <c r="E27" s="186"/>
      <c r="F27" s="186"/>
      <c r="G27" s="59"/>
      <c r="I27" s="186" t="s">
        <v>74</v>
      </c>
      <c r="J27" s="186"/>
      <c r="K27" s="186"/>
      <c r="L27" s="186"/>
      <c r="M27" s="186"/>
      <c r="N27" s="186"/>
      <c r="P27" s="25">
        <v>36981</v>
      </c>
      <c r="Q27" s="61">
        <v>100.06695036326199</v>
      </c>
      <c r="R27" s="16">
        <v>101.448987321137</v>
      </c>
      <c r="S27" s="16">
        <v>102.20538527476999</v>
      </c>
      <c r="T27" s="16">
        <v>104.34624883276101</v>
      </c>
      <c r="U27" s="65">
        <v>100.17712472346901</v>
      </c>
      <c r="V27" s="66">
        <v>100.546977698558</v>
      </c>
      <c r="W27" s="61">
        <v>99.790000329522798</v>
      </c>
      <c r="X27" s="16">
        <v>98.958903443467406</v>
      </c>
      <c r="Y27" s="16">
        <v>100.441315857606</v>
      </c>
      <c r="Z27" s="64">
        <v>101.986843729634</v>
      </c>
      <c r="AA27" s="176">
        <f t="shared" si="1"/>
        <v>7.5945071700602718E-2</v>
      </c>
      <c r="AB27" s="176">
        <f t="shared" si="1"/>
        <v>7.2413108029088402E-2</v>
      </c>
      <c r="AC27" s="176">
        <f t="shared" si="1"/>
        <v>6.5878300594290673E-2</v>
      </c>
      <c r="AD27" s="176">
        <f t="shared" si="1"/>
        <v>8.7453656115624501E-2</v>
      </c>
      <c r="AE27" s="176">
        <f t="shared" si="1"/>
        <v>6.3512996853962056E-2</v>
      </c>
      <c r="AF27" s="176">
        <f t="shared" si="1"/>
        <v>0.11073109896932465</v>
      </c>
      <c r="AG27" s="176">
        <f t="shared" si="1"/>
        <v>0.14757851392059407</v>
      </c>
      <c r="AH27" s="176">
        <f t="shared" si="1"/>
        <v>9.1808157682722324E-2</v>
      </c>
      <c r="AI27" s="176">
        <f t="shared" si="1"/>
        <v>6.1197771204380969E-2</v>
      </c>
      <c r="AJ27" s="176">
        <f t="shared" si="1"/>
        <v>7.959235131974074E-2</v>
      </c>
    </row>
    <row r="28" spans="1:36" x14ac:dyDescent="0.25">
      <c r="A28" s="186" t="s">
        <v>74</v>
      </c>
      <c r="B28" s="186"/>
      <c r="C28" s="186"/>
      <c r="D28" s="186"/>
      <c r="E28" s="186"/>
      <c r="F28" s="186"/>
      <c r="G28" s="59"/>
      <c r="P28" s="25">
        <v>37072</v>
      </c>
      <c r="Q28" s="61">
        <v>102.03284362829</v>
      </c>
      <c r="R28" s="16">
        <v>102.78013380662701</v>
      </c>
      <c r="S28" s="16">
        <v>105.402085026362</v>
      </c>
      <c r="T28" s="16">
        <v>110.3410904987</v>
      </c>
      <c r="U28" s="65">
        <v>103.01903717137699</v>
      </c>
      <c r="V28" s="66">
        <v>98.684825561164104</v>
      </c>
      <c r="W28" s="61">
        <v>99.867081670728396</v>
      </c>
      <c r="X28" s="16">
        <v>99.987312498864696</v>
      </c>
      <c r="Y28" s="16">
        <v>102.264299718565</v>
      </c>
      <c r="Z28" s="64">
        <v>103.819440296058</v>
      </c>
      <c r="AA28" s="176">
        <f t="shared" si="1"/>
        <v>3.5914828547542577E-2</v>
      </c>
      <c r="AB28" s="176">
        <f t="shared" si="1"/>
        <v>4.850765402224777E-2</v>
      </c>
      <c r="AC28" s="176">
        <f t="shared" si="1"/>
        <v>7.6261277965307128E-2</v>
      </c>
      <c r="AD28" s="176">
        <f t="shared" si="1"/>
        <v>9.6449074742367413E-2</v>
      </c>
      <c r="AE28" s="176">
        <f t="shared" si="1"/>
        <v>7.1859754636680373E-2</v>
      </c>
      <c r="AF28" s="176">
        <f t="shared" si="1"/>
        <v>4.6641208447622429E-2</v>
      </c>
      <c r="AG28" s="176">
        <f t="shared" si="1"/>
        <v>7.9921262687276728E-2</v>
      </c>
      <c r="AH28" s="176">
        <f t="shared" si="1"/>
        <v>7.1977118609846569E-2</v>
      </c>
      <c r="AI28" s="176">
        <f t="shared" si="1"/>
        <v>7.4834979965712645E-2</v>
      </c>
      <c r="AJ28" s="176">
        <f t="shared" si="1"/>
        <v>9.1258641942537189E-2</v>
      </c>
    </row>
    <row r="29" spans="1:36" x14ac:dyDescent="0.25">
      <c r="P29" s="25">
        <v>37164</v>
      </c>
      <c r="Q29" s="61">
        <v>102.979655901699</v>
      </c>
      <c r="R29" s="16">
        <v>102.71412105216901</v>
      </c>
      <c r="S29" s="16">
        <v>107.576025954215</v>
      </c>
      <c r="T29" s="16">
        <v>112.851455345529</v>
      </c>
      <c r="U29" s="65">
        <v>103.38095070834299</v>
      </c>
      <c r="V29" s="66">
        <v>99.617696455339896</v>
      </c>
      <c r="W29" s="61">
        <v>98.551271031360301</v>
      </c>
      <c r="X29" s="16">
        <v>101.692867851098</v>
      </c>
      <c r="Y29" s="16">
        <v>103.92974828138399</v>
      </c>
      <c r="Z29" s="64">
        <v>104.756408729486</v>
      </c>
      <c r="AA29" s="176">
        <f t="shared" si="1"/>
        <v>1.784510393926575E-2</v>
      </c>
      <c r="AB29" s="176">
        <f t="shared" si="1"/>
        <v>3.2041427273644452E-2</v>
      </c>
      <c r="AC29" s="176">
        <f t="shared" si="1"/>
        <v>8.4753410009824837E-2</v>
      </c>
      <c r="AD29" s="176">
        <f t="shared" si="1"/>
        <v>0.1218026275073858</v>
      </c>
      <c r="AE29" s="176">
        <f t="shared" si="1"/>
        <v>5.8815124847046762E-2</v>
      </c>
      <c r="AF29" s="176">
        <f t="shared" si="1"/>
        <v>1.3610425505891977E-2</v>
      </c>
      <c r="AG29" s="176">
        <f t="shared" si="1"/>
        <v>1.549308929037263E-3</v>
      </c>
      <c r="AH29" s="176">
        <f t="shared" si="1"/>
        <v>3.2831664255797977E-2</v>
      </c>
      <c r="AI29" s="176">
        <f t="shared" si="1"/>
        <v>6.3767675236581667E-2</v>
      </c>
      <c r="AJ29" s="176">
        <f t="shared" si="1"/>
        <v>7.4971552559333743E-2</v>
      </c>
    </row>
    <row r="30" spans="1:36" x14ac:dyDescent="0.25">
      <c r="P30" s="25">
        <v>37256</v>
      </c>
      <c r="Q30" s="61">
        <v>102.58044258276099</v>
      </c>
      <c r="R30" s="16">
        <v>102.69169029843</v>
      </c>
      <c r="S30" s="16">
        <v>108.497563382115</v>
      </c>
      <c r="T30" s="16">
        <v>113.693425940276</v>
      </c>
      <c r="U30" s="65">
        <v>105.58066718849599</v>
      </c>
      <c r="V30" s="66">
        <v>97.907864987085006</v>
      </c>
      <c r="W30" s="61">
        <v>98.197517253064802</v>
      </c>
      <c r="X30" s="16">
        <v>100.62835563723699</v>
      </c>
      <c r="Y30" s="16">
        <v>103.149240401052</v>
      </c>
      <c r="Z30" s="64">
        <v>106.410481996125</v>
      </c>
      <c r="AA30" s="176">
        <f t="shared" si="1"/>
        <v>2.580442582761E-2</v>
      </c>
      <c r="AB30" s="176">
        <f t="shared" si="1"/>
        <v>2.691690298429994E-2</v>
      </c>
      <c r="AC30" s="176">
        <f t="shared" si="1"/>
        <v>8.4975633821150032E-2</v>
      </c>
      <c r="AD30" s="176">
        <f t="shared" si="1"/>
        <v>0.13693425940276005</v>
      </c>
      <c r="AE30" s="176">
        <f t="shared" si="1"/>
        <v>5.5806671884959913E-2</v>
      </c>
      <c r="AF30" s="176">
        <f t="shared" si="1"/>
        <v>-2.0921350129149974E-2</v>
      </c>
      <c r="AG30" s="176">
        <f t="shared" si="1"/>
        <v>-1.8024827469351967E-2</v>
      </c>
      <c r="AH30" s="176">
        <f t="shared" si="1"/>
        <v>6.2835563723699916E-3</v>
      </c>
      <c r="AI30" s="176">
        <f t="shared" si="1"/>
        <v>3.1492404010520003E-2</v>
      </c>
      <c r="AJ30" s="176">
        <f t="shared" si="1"/>
        <v>6.4104819961249948E-2</v>
      </c>
    </row>
    <row r="31" spans="1:36" x14ac:dyDescent="0.25">
      <c r="P31" s="25">
        <v>37346</v>
      </c>
      <c r="Q31" s="61">
        <v>103.451381988248</v>
      </c>
      <c r="R31" s="16">
        <v>103.734787368401</v>
      </c>
      <c r="S31" s="16">
        <v>109.87581581155101</v>
      </c>
      <c r="T31" s="16">
        <v>117.29591682877</v>
      </c>
      <c r="U31" s="65">
        <v>109.175692753557</v>
      </c>
      <c r="V31" s="66">
        <v>99.724030971650294</v>
      </c>
      <c r="W31" s="61">
        <v>99.386096096892501</v>
      </c>
      <c r="X31" s="16">
        <v>98.737632610882997</v>
      </c>
      <c r="Y31" s="16">
        <v>103.57843316710699</v>
      </c>
      <c r="Z31" s="64">
        <v>109.59569181677701</v>
      </c>
      <c r="AA31" s="176">
        <f t="shared" si="1"/>
        <v>3.3821672517248436E-2</v>
      </c>
      <c r="AB31" s="176">
        <f t="shared" si="1"/>
        <v>2.2531521581662606E-2</v>
      </c>
      <c r="AC31" s="176">
        <f t="shared" si="1"/>
        <v>7.5049181764343942E-2</v>
      </c>
      <c r="AD31" s="176">
        <f t="shared" si="1"/>
        <v>0.12410286082026611</v>
      </c>
      <c r="AE31" s="176">
        <f t="shared" si="1"/>
        <v>8.9826575227905936E-2</v>
      </c>
      <c r="AF31" s="176">
        <f t="shared" si="1"/>
        <v>-8.1846987919906855E-3</v>
      </c>
      <c r="AG31" s="176">
        <f t="shared" si="1"/>
        <v>-4.0475421514835075E-3</v>
      </c>
      <c r="AH31" s="176">
        <f t="shared" si="1"/>
        <v>-2.2359871106576445E-3</v>
      </c>
      <c r="AI31" s="176">
        <f t="shared" si="1"/>
        <v>3.1233335432885312E-2</v>
      </c>
      <c r="AJ31" s="176">
        <f t="shared" si="1"/>
        <v>7.4606172805131266E-2</v>
      </c>
    </row>
    <row r="32" spans="1:36" x14ac:dyDescent="0.25">
      <c r="O32" s="67"/>
      <c r="P32" s="25">
        <v>37437</v>
      </c>
      <c r="Q32" s="61">
        <v>105.961546364697</v>
      </c>
      <c r="R32" s="16">
        <v>106.657326142286</v>
      </c>
      <c r="S32" s="16">
        <v>112.46992553802799</v>
      </c>
      <c r="T32" s="16">
        <v>122.774808548664</v>
      </c>
      <c r="U32" s="65">
        <v>111.99492480959501</v>
      </c>
      <c r="V32" s="66">
        <v>100.706458877438</v>
      </c>
      <c r="W32" s="61">
        <v>98.866968948708802</v>
      </c>
      <c r="X32" s="16">
        <v>98.491700827639605</v>
      </c>
      <c r="Y32" s="16">
        <v>105.380811838341</v>
      </c>
      <c r="Z32" s="64">
        <v>111.22337136393</v>
      </c>
      <c r="AA32" s="176">
        <f t="shared" si="1"/>
        <v>3.8504295251433396E-2</v>
      </c>
      <c r="AB32" s="176">
        <f t="shared" si="1"/>
        <v>3.7723168788178718E-2</v>
      </c>
      <c r="AC32" s="176">
        <f t="shared" si="1"/>
        <v>6.7055983853623546E-2</v>
      </c>
      <c r="AD32" s="176">
        <f t="shared" si="1"/>
        <v>0.11268438614996734</v>
      </c>
      <c r="AE32" s="176">
        <f t="shared" si="1"/>
        <v>8.7128436497481587E-2</v>
      </c>
      <c r="AF32" s="176">
        <f t="shared" si="1"/>
        <v>2.0485756597106164E-2</v>
      </c>
      <c r="AG32" s="176">
        <f t="shared" si="1"/>
        <v>-1.0014438244196011E-2</v>
      </c>
      <c r="AH32" s="176">
        <f t="shared" si="1"/>
        <v>-1.4958014510511708E-2</v>
      </c>
      <c r="AI32" s="176">
        <f t="shared" si="1"/>
        <v>3.0475074178894834E-2</v>
      </c>
      <c r="AJ32" s="176">
        <f t="shared" si="1"/>
        <v>7.1315459289305272E-2</v>
      </c>
    </row>
    <row r="33" spans="9:36" x14ac:dyDescent="0.25">
      <c r="P33" s="25">
        <v>37529</v>
      </c>
      <c r="Q33" s="61">
        <v>108.259149452529</v>
      </c>
      <c r="R33" s="16">
        <v>110.570656441704</v>
      </c>
      <c r="S33" s="16">
        <v>116.587974718246</v>
      </c>
      <c r="T33" s="16">
        <v>127.892187421099</v>
      </c>
      <c r="U33" s="65">
        <v>116.955445318524</v>
      </c>
      <c r="V33" s="66">
        <v>101.539305669792</v>
      </c>
      <c r="W33" s="61">
        <v>98.780104239785402</v>
      </c>
      <c r="X33" s="16">
        <v>99.648985391129997</v>
      </c>
      <c r="Y33" s="16">
        <v>109.180253129262</v>
      </c>
      <c r="Z33" s="64">
        <v>112.080343491714</v>
      </c>
      <c r="AA33" s="176">
        <f t="shared" si="1"/>
        <v>5.1267345036281942E-2</v>
      </c>
      <c r="AB33" s="176">
        <f t="shared" si="1"/>
        <v>7.6489340599474431E-2</v>
      </c>
      <c r="AC33" s="176">
        <f t="shared" si="1"/>
        <v>8.3772835853469285E-2</v>
      </c>
      <c r="AD33" s="176">
        <f t="shared" si="1"/>
        <v>0.1332790262165271</v>
      </c>
      <c r="AE33" s="176">
        <f t="shared" si="1"/>
        <v>0.13130556951906147</v>
      </c>
      <c r="AF33" s="176">
        <f t="shared" si="1"/>
        <v>1.9289837878489591E-2</v>
      </c>
      <c r="AG33" s="176">
        <f t="shared" si="1"/>
        <v>2.3219711529878229E-3</v>
      </c>
      <c r="AH33" s="176">
        <f t="shared" si="1"/>
        <v>-2.0098582163704193E-2</v>
      </c>
      <c r="AI33" s="176">
        <f t="shared" si="1"/>
        <v>5.0519749491382937E-2</v>
      </c>
      <c r="AJ33" s="176">
        <f t="shared" si="1"/>
        <v>6.9913954201510586E-2</v>
      </c>
    </row>
    <row r="34" spans="9:36" x14ac:dyDescent="0.25">
      <c r="P34" s="25">
        <v>37621</v>
      </c>
      <c r="Q34" s="61">
        <v>109.737028636486</v>
      </c>
      <c r="R34" s="16">
        <v>112.166915175759</v>
      </c>
      <c r="S34" s="16">
        <v>120.693946718295</v>
      </c>
      <c r="T34" s="16">
        <v>131.596256934499</v>
      </c>
      <c r="U34" s="65">
        <v>121.94056856893199</v>
      </c>
      <c r="V34" s="66">
        <v>103.228752778906</v>
      </c>
      <c r="W34" s="61">
        <v>101.72623599718899</v>
      </c>
      <c r="X34" s="16">
        <v>102.290142954212</v>
      </c>
      <c r="Y34" s="16">
        <v>114.042823794394</v>
      </c>
      <c r="Z34" s="64">
        <v>115.377924900518</v>
      </c>
      <c r="AA34" s="176">
        <f t="shared" si="1"/>
        <v>6.9765599304673964E-2</v>
      </c>
      <c r="AB34" s="176">
        <f t="shared" si="1"/>
        <v>9.2268662145819746E-2</v>
      </c>
      <c r="AC34" s="176">
        <f t="shared" si="1"/>
        <v>0.1124115874678755</v>
      </c>
      <c r="AD34" s="176">
        <f t="shared" si="1"/>
        <v>0.15746584154854726</v>
      </c>
      <c r="AE34" s="176">
        <f t="shared" si="1"/>
        <v>0.1549516764392882</v>
      </c>
      <c r="AF34" s="176">
        <f t="shared" si="1"/>
        <v>5.4345866826152056E-2</v>
      </c>
      <c r="AG34" s="176">
        <f t="shared" si="1"/>
        <v>3.5934907957299256E-2</v>
      </c>
      <c r="AH34" s="176">
        <f t="shared" si="1"/>
        <v>1.6514105854672945E-2</v>
      </c>
      <c r="AI34" s="176">
        <f t="shared" si="1"/>
        <v>0.10560992355335763</v>
      </c>
      <c r="AJ34" s="176">
        <f t="shared" si="1"/>
        <v>8.4272176351193995E-2</v>
      </c>
    </row>
    <row r="35" spans="9:36" x14ac:dyDescent="0.25">
      <c r="P35" s="25">
        <v>37711</v>
      </c>
      <c r="Q35" s="61">
        <v>112.588547284368</v>
      </c>
      <c r="R35" s="16">
        <v>112.29519965308999</v>
      </c>
      <c r="S35" s="16">
        <v>124.856303710812</v>
      </c>
      <c r="T35" s="16">
        <v>135.84637507616699</v>
      </c>
      <c r="U35" s="65">
        <v>128.89392229657199</v>
      </c>
      <c r="V35" s="66">
        <v>103.90195027555001</v>
      </c>
      <c r="W35" s="61">
        <v>105.687169309005</v>
      </c>
      <c r="X35" s="16">
        <v>105.007511208701</v>
      </c>
      <c r="Y35" s="16">
        <v>117.076970905574</v>
      </c>
      <c r="Z35" s="64">
        <v>119.094881470505</v>
      </c>
      <c r="AA35" s="176">
        <f t="shared" si="1"/>
        <v>8.8323279211078853E-2</v>
      </c>
      <c r="AB35" s="176">
        <f t="shared" si="1"/>
        <v>8.2522097956279294E-2</v>
      </c>
      <c r="AC35" s="176">
        <f t="shared" si="1"/>
        <v>0.13634017448347469</v>
      </c>
      <c r="AD35" s="176">
        <f t="shared" si="1"/>
        <v>0.15815092928151264</v>
      </c>
      <c r="AE35" s="176">
        <f t="shared" si="1"/>
        <v>0.18061007029765386</v>
      </c>
      <c r="AF35" s="176">
        <f t="shared" si="1"/>
        <v>4.1894809738361127E-2</v>
      </c>
      <c r="AG35" s="176">
        <f t="shared" si="1"/>
        <v>6.3399946869524992E-2</v>
      </c>
      <c r="AH35" s="176">
        <f t="shared" si="1"/>
        <v>6.3500394247116398E-2</v>
      </c>
      <c r="AI35" s="176">
        <f t="shared" si="1"/>
        <v>0.13032189545375061</v>
      </c>
      <c r="AJ35" s="176">
        <f t="shared" si="1"/>
        <v>8.6674845482145546E-2</v>
      </c>
    </row>
    <row r="36" spans="9:36" x14ac:dyDescent="0.25">
      <c r="P36" s="25">
        <v>37802</v>
      </c>
      <c r="Q36" s="61">
        <v>116.09176401301499</v>
      </c>
      <c r="R36" s="16">
        <v>113.49356451084</v>
      </c>
      <c r="S36" s="16">
        <v>128.91733111951001</v>
      </c>
      <c r="T36" s="16">
        <v>140.81488918360401</v>
      </c>
      <c r="U36" s="65">
        <v>132.146858966477</v>
      </c>
      <c r="V36" s="66">
        <v>105.955135433339</v>
      </c>
      <c r="W36" s="61">
        <v>103.429347124454</v>
      </c>
      <c r="X36" s="16">
        <v>107.164732208364</v>
      </c>
      <c r="Y36" s="16">
        <v>121.17096400362</v>
      </c>
      <c r="Z36" s="64">
        <v>121.50787633650801</v>
      </c>
      <c r="AA36" s="176">
        <f t="shared" si="1"/>
        <v>9.5602772853577989E-2</v>
      </c>
      <c r="AB36" s="176">
        <f t="shared" si="1"/>
        <v>6.4095347369145017E-2</v>
      </c>
      <c r="AC36" s="176">
        <f t="shared" si="1"/>
        <v>0.14623825438490989</v>
      </c>
      <c r="AD36" s="176">
        <f t="shared" si="1"/>
        <v>0.14693633692606811</v>
      </c>
      <c r="AE36" s="176">
        <f t="shared" si="1"/>
        <v>0.17993613720570578</v>
      </c>
      <c r="AF36" s="176">
        <f t="shared" si="1"/>
        <v>5.2118569299400619E-2</v>
      </c>
      <c r="AG36" s="176">
        <f t="shared" si="1"/>
        <v>4.6146637489332898E-2</v>
      </c>
      <c r="AH36" s="176">
        <f t="shared" si="1"/>
        <v>8.8058499425268222E-2</v>
      </c>
      <c r="AI36" s="176">
        <f t="shared" si="1"/>
        <v>0.14983896868721991</v>
      </c>
      <c r="AJ36" s="176">
        <f t="shared" si="1"/>
        <v>9.2467121311459399E-2</v>
      </c>
    </row>
    <row r="37" spans="9:36" x14ac:dyDescent="0.25">
      <c r="P37" s="25">
        <v>37894</v>
      </c>
      <c r="Q37" s="61">
        <v>118.153023232252</v>
      </c>
      <c r="R37" s="16">
        <v>116.612148071352</v>
      </c>
      <c r="S37" s="16">
        <v>132.629828347152</v>
      </c>
      <c r="T37" s="16">
        <v>143.95186805210301</v>
      </c>
      <c r="U37" s="65">
        <v>135.048653771631</v>
      </c>
      <c r="V37" s="66">
        <v>107.982495013188</v>
      </c>
      <c r="W37" s="61">
        <v>98.417228191087901</v>
      </c>
      <c r="X37" s="16">
        <v>109.172117997903</v>
      </c>
      <c r="Y37" s="16">
        <v>125.026006646258</v>
      </c>
      <c r="Z37" s="64">
        <v>123.03588791955499</v>
      </c>
      <c r="AA37" s="176">
        <f t="shared" si="1"/>
        <v>9.1390647624304489E-2</v>
      </c>
      <c r="AB37" s="176">
        <f t="shared" si="1"/>
        <v>5.4639194738192121E-2</v>
      </c>
      <c r="AC37" s="176">
        <f t="shared" si="1"/>
        <v>0.13759441029551955</v>
      </c>
      <c r="AD37" s="176">
        <f t="shared" si="1"/>
        <v>0.12557202245767951</v>
      </c>
      <c r="AE37" s="176">
        <f t="shared" si="1"/>
        <v>0.15470171913612729</v>
      </c>
      <c r="AF37" s="176">
        <f t="shared" si="1"/>
        <v>6.3455125095589926E-2</v>
      </c>
      <c r="AG37" s="176">
        <f t="shared" si="1"/>
        <v>-3.6735742636657687E-3</v>
      </c>
      <c r="AH37" s="176">
        <f t="shared" si="1"/>
        <v>9.5566779424737458E-2</v>
      </c>
      <c r="AI37" s="176">
        <f t="shared" si="1"/>
        <v>0.14513387781063036</v>
      </c>
      <c r="AJ37" s="176">
        <f t="shared" si="1"/>
        <v>9.7747241724423617E-2</v>
      </c>
    </row>
    <row r="38" spans="9:36" x14ac:dyDescent="0.25">
      <c r="P38" s="25">
        <v>37986</v>
      </c>
      <c r="Q38" s="61">
        <v>120.46023541093</v>
      </c>
      <c r="R38" s="16">
        <v>120.718969375607</v>
      </c>
      <c r="S38" s="16">
        <v>137.84766629443399</v>
      </c>
      <c r="T38" s="16">
        <v>147.09728431840199</v>
      </c>
      <c r="U38" s="65">
        <v>135.92702701406199</v>
      </c>
      <c r="V38" s="66">
        <v>112.00436835194201</v>
      </c>
      <c r="W38" s="61">
        <v>100.807526057914</v>
      </c>
      <c r="X38" s="16">
        <v>111.093592416532</v>
      </c>
      <c r="Y38" s="16">
        <v>127.628231799226</v>
      </c>
      <c r="Z38" s="64">
        <v>124.003213632477</v>
      </c>
      <c r="AA38" s="176">
        <f t="shared" si="1"/>
        <v>9.7717305705129043E-2</v>
      </c>
      <c r="AB38" s="176">
        <f t="shared" si="1"/>
        <v>7.6243999279532959E-2</v>
      </c>
      <c r="AC38" s="176">
        <f t="shared" si="1"/>
        <v>0.14212576556284584</v>
      </c>
      <c r="AD38" s="176">
        <f t="shared" si="1"/>
        <v>0.11779231222069253</v>
      </c>
      <c r="AE38" s="176">
        <f t="shared" si="1"/>
        <v>0.11469897679887864</v>
      </c>
      <c r="AF38" s="176">
        <f t="shared" si="1"/>
        <v>8.5011349423464555E-2</v>
      </c>
      <c r="AG38" s="176">
        <f t="shared" si="1"/>
        <v>-9.0311995747132112E-3</v>
      </c>
      <c r="AH38" s="176">
        <f t="shared" si="1"/>
        <v>8.6063517051302663E-2</v>
      </c>
      <c r="AI38" s="176">
        <f t="shared" si="1"/>
        <v>0.11912549648301352</v>
      </c>
      <c r="AJ38" s="176">
        <f t="shared" si="1"/>
        <v>7.4756837058700398E-2</v>
      </c>
    </row>
    <row r="39" spans="9:36" x14ac:dyDescent="0.25">
      <c r="P39" s="25">
        <v>38077</v>
      </c>
      <c r="Q39" s="61">
        <v>124.93933141101201</v>
      </c>
      <c r="R39" s="16">
        <v>126.83519258499</v>
      </c>
      <c r="S39" s="16">
        <v>145.162359041256</v>
      </c>
      <c r="T39" s="16">
        <v>154.05416638155299</v>
      </c>
      <c r="U39" s="65">
        <v>142.47378632320999</v>
      </c>
      <c r="V39" s="66">
        <v>115.885802123761</v>
      </c>
      <c r="W39" s="61">
        <v>107.583935701359</v>
      </c>
      <c r="X39" s="16">
        <v>113.599209981119</v>
      </c>
      <c r="Y39" s="16">
        <v>133.54185717450301</v>
      </c>
      <c r="Z39" s="64">
        <v>125.89600247491001</v>
      </c>
      <c r="AA39" s="176">
        <f t="shared" si="1"/>
        <v>0.10969840560647159</v>
      </c>
      <c r="AB39" s="176">
        <f t="shared" si="1"/>
        <v>0.12948009333273314</v>
      </c>
      <c r="AC39" s="176">
        <f t="shared" si="1"/>
        <v>0.16263540347531191</v>
      </c>
      <c r="AD39" s="176">
        <f t="shared" si="1"/>
        <v>0.13403222055190778</v>
      </c>
      <c r="AE39" s="176">
        <f t="shared" si="1"/>
        <v>0.10535689957042438</v>
      </c>
      <c r="AF39" s="176">
        <f t="shared" si="1"/>
        <v>0.11533808380333177</v>
      </c>
      <c r="AG39" s="176">
        <f t="shared" si="1"/>
        <v>1.794698831234931E-2</v>
      </c>
      <c r="AH39" s="176">
        <f t="shared" si="1"/>
        <v>8.181984958525601E-2</v>
      </c>
      <c r="AI39" s="176">
        <f t="shared" si="1"/>
        <v>0.14063300529194955</v>
      </c>
      <c r="AJ39" s="176">
        <f t="shared" si="1"/>
        <v>5.7106744810769827E-2</v>
      </c>
    </row>
    <row r="40" spans="9:36" x14ac:dyDescent="0.25">
      <c r="P40" s="25">
        <v>38168</v>
      </c>
      <c r="Q40" s="61">
        <v>129.82177952626</v>
      </c>
      <c r="R40" s="16">
        <v>133.765704386859</v>
      </c>
      <c r="S40" s="16">
        <v>152.05757796150201</v>
      </c>
      <c r="T40" s="16">
        <v>162.71565346425299</v>
      </c>
      <c r="U40" s="65">
        <v>151.99769014452599</v>
      </c>
      <c r="V40" s="66">
        <v>120.86634644918</v>
      </c>
      <c r="W40" s="61">
        <v>112.708000165214</v>
      </c>
      <c r="X40" s="16">
        <v>117.287835408178</v>
      </c>
      <c r="Y40" s="16">
        <v>141.28637759457499</v>
      </c>
      <c r="Z40" s="64">
        <v>130.80878346870401</v>
      </c>
      <c r="AA40" s="176">
        <f t="shared" si="1"/>
        <v>0.1182686440332299</v>
      </c>
      <c r="AB40" s="176">
        <f t="shared" si="1"/>
        <v>0.17861928967860341</v>
      </c>
      <c r="AC40" s="176">
        <f t="shared" si="1"/>
        <v>0.17949678791085377</v>
      </c>
      <c r="AD40" s="176">
        <f t="shared" si="1"/>
        <v>0.1555287541510848</v>
      </c>
      <c r="AE40" s="176">
        <f t="shared" si="1"/>
        <v>0.15021795700104201</v>
      </c>
      <c r="AF40" s="176">
        <f t="shared" si="1"/>
        <v>0.1407313666756842</v>
      </c>
      <c r="AG40" s="176">
        <f t="shared" si="1"/>
        <v>8.9710061010007447E-2</v>
      </c>
      <c r="AH40" s="176">
        <f t="shared" si="1"/>
        <v>9.4463010275911641E-2</v>
      </c>
      <c r="AI40" s="176">
        <f t="shared" si="1"/>
        <v>0.16600852981869507</v>
      </c>
      <c r="AJ40" s="176">
        <f t="shared" si="1"/>
        <v>7.6545713846876584E-2</v>
      </c>
    </row>
    <row r="41" spans="9:36" x14ac:dyDescent="0.25">
      <c r="P41" s="25">
        <v>38260</v>
      </c>
      <c r="Q41" s="61">
        <v>134.23375763377999</v>
      </c>
      <c r="R41" s="16">
        <v>135.11507732465401</v>
      </c>
      <c r="S41" s="16">
        <v>155.298070343679</v>
      </c>
      <c r="T41" s="16">
        <v>166.787910791223</v>
      </c>
      <c r="U41" s="65">
        <v>165.71287266844399</v>
      </c>
      <c r="V41" s="66">
        <v>127.54450023493099</v>
      </c>
      <c r="W41" s="61">
        <v>116.17135868949801</v>
      </c>
      <c r="X41" s="16">
        <v>122.012057768411</v>
      </c>
      <c r="Y41" s="16">
        <v>147.521465910426</v>
      </c>
      <c r="Z41" s="64">
        <v>136.717297328721</v>
      </c>
      <c r="AA41" s="176">
        <f t="shared" si="1"/>
        <v>0.13610091355782128</v>
      </c>
      <c r="AB41" s="176">
        <f t="shared" si="1"/>
        <v>0.15867068362363534</v>
      </c>
      <c r="AC41" s="176">
        <f t="shared" si="1"/>
        <v>0.170913604270029</v>
      </c>
      <c r="AD41" s="176">
        <f t="shared" si="1"/>
        <v>0.15863665437710428</v>
      </c>
      <c r="AE41" s="176">
        <f t="shared" si="1"/>
        <v>0.22706052996771509</v>
      </c>
      <c r="AF41" s="176">
        <f t="shared" si="1"/>
        <v>0.18115904081817957</v>
      </c>
      <c r="AG41" s="176">
        <f t="shared" si="1"/>
        <v>0.18039657105500373</v>
      </c>
      <c r="AH41" s="176">
        <f t="shared" si="1"/>
        <v>0.117611895839143</v>
      </c>
      <c r="AI41" s="176">
        <f t="shared" si="1"/>
        <v>0.17992623988875756</v>
      </c>
      <c r="AJ41" s="176">
        <f t="shared" si="1"/>
        <v>0.11119852622278281</v>
      </c>
    </row>
    <row r="42" spans="9:36" x14ac:dyDescent="0.25">
      <c r="P42" s="25">
        <v>38352</v>
      </c>
      <c r="Q42" s="61">
        <v>138.70887078186399</v>
      </c>
      <c r="R42" s="16">
        <v>136.023266485346</v>
      </c>
      <c r="S42" s="16">
        <v>159.08193085892501</v>
      </c>
      <c r="T42" s="16">
        <v>168.55722096007</v>
      </c>
      <c r="U42" s="65">
        <v>169.76311125085499</v>
      </c>
      <c r="V42" s="66">
        <v>128.493797613656</v>
      </c>
      <c r="W42" s="61">
        <v>119.57517176183001</v>
      </c>
      <c r="X42" s="16">
        <v>125.499143341752</v>
      </c>
      <c r="Y42" s="16">
        <v>150.59188588274299</v>
      </c>
      <c r="Z42" s="64">
        <v>140.93526561369899</v>
      </c>
      <c r="AA42" s="176">
        <f t="shared" si="1"/>
        <v>0.1514909489316687</v>
      </c>
      <c r="AB42" s="176">
        <f t="shared" si="1"/>
        <v>0.12677624062644988</v>
      </c>
      <c r="AC42" s="176">
        <f t="shared" si="1"/>
        <v>0.1540415237725965</v>
      </c>
      <c r="AD42" s="176">
        <f t="shared" si="1"/>
        <v>0.14588941421390578</v>
      </c>
      <c r="AE42" s="176">
        <f t="shared" si="1"/>
        <v>0.24892830351753781</v>
      </c>
      <c r="AF42" s="176">
        <f t="shared" si="1"/>
        <v>0.14722130488607932</v>
      </c>
      <c r="AG42" s="176">
        <f t="shared" si="1"/>
        <v>0.18617306105829812</v>
      </c>
      <c r="AH42" s="176">
        <f t="shared" si="1"/>
        <v>0.12967040323269163</v>
      </c>
      <c r="AI42" s="176">
        <f t="shared" si="1"/>
        <v>0.17992613201475272</v>
      </c>
      <c r="AJ42" s="176">
        <f t="shared" si="1"/>
        <v>0.13654526753964236</v>
      </c>
    </row>
    <row r="43" spans="9:36" x14ac:dyDescent="0.25">
      <c r="P43" s="25">
        <v>38442</v>
      </c>
      <c r="Q43" s="61">
        <v>144.360921995447</v>
      </c>
      <c r="R43" s="16">
        <v>143.768688444438</v>
      </c>
      <c r="S43" s="16">
        <v>169.652185933293</v>
      </c>
      <c r="T43" s="16">
        <v>174.59228542232401</v>
      </c>
      <c r="U43" s="65">
        <v>188.37855782854001</v>
      </c>
      <c r="V43" s="66">
        <v>135.33920187001999</v>
      </c>
      <c r="W43" s="61">
        <v>123.250589297106</v>
      </c>
      <c r="X43" s="16">
        <v>129.193675623411</v>
      </c>
      <c r="Y43" s="16">
        <v>153.87678620587701</v>
      </c>
      <c r="Z43" s="64">
        <v>144.68639754685799</v>
      </c>
      <c r="AA43" s="176">
        <f t="shared" si="1"/>
        <v>0.15544817124516164</v>
      </c>
      <c r="AB43" s="176">
        <f t="shared" si="1"/>
        <v>0.13350786571401452</v>
      </c>
      <c r="AC43" s="176">
        <f t="shared" si="1"/>
        <v>0.16870645430250164</v>
      </c>
      <c r="AD43" s="176">
        <f t="shared" si="1"/>
        <v>0.13331751761846755</v>
      </c>
      <c r="AE43" s="176">
        <f t="shared" si="1"/>
        <v>0.32219801754403021</v>
      </c>
      <c r="AF43" s="176">
        <f t="shared" si="1"/>
        <v>0.16786698102571362</v>
      </c>
      <c r="AG43" s="176">
        <f t="shared" si="1"/>
        <v>0.14562261078862071</v>
      </c>
      <c r="AH43" s="176">
        <f t="shared" si="1"/>
        <v>0.13727618039671152</v>
      </c>
      <c r="AI43" s="176">
        <f t="shared" si="1"/>
        <v>0.15227382231776043</v>
      </c>
      <c r="AJ43" s="176">
        <f t="shared" si="1"/>
        <v>0.1492533098951474</v>
      </c>
    </row>
    <row r="44" spans="9:36" x14ac:dyDescent="0.25">
      <c r="P44" s="25">
        <v>38533</v>
      </c>
      <c r="Q44" s="61">
        <v>151.247217530977</v>
      </c>
      <c r="R44" s="16">
        <v>152.78101663667999</v>
      </c>
      <c r="S44" s="16">
        <v>181.99031513264001</v>
      </c>
      <c r="T44" s="16">
        <v>184.28266586651301</v>
      </c>
      <c r="U44" s="65">
        <v>198.93341277184101</v>
      </c>
      <c r="V44" s="66">
        <v>140.02219966729899</v>
      </c>
      <c r="W44" s="61">
        <v>125.158538553567</v>
      </c>
      <c r="X44" s="16">
        <v>134.01832080791999</v>
      </c>
      <c r="Y44" s="16">
        <v>161.91311020059001</v>
      </c>
      <c r="Z44" s="64">
        <v>151.16393988044501</v>
      </c>
      <c r="AA44" s="176">
        <f t="shared" si="1"/>
        <v>0.16503731564073276</v>
      </c>
      <c r="AB44" s="176">
        <f t="shared" si="1"/>
        <v>0.14215386774196981</v>
      </c>
      <c r="AC44" s="176">
        <f t="shared" si="1"/>
        <v>0.19685133468794547</v>
      </c>
      <c r="AD44" s="176">
        <f t="shared" si="1"/>
        <v>0.13254417717713962</v>
      </c>
      <c r="AE44" s="176">
        <f t="shared" si="1"/>
        <v>0.30879234140128387</v>
      </c>
      <c r="AF44" s="176">
        <f t="shared" si="1"/>
        <v>0.15848789825192022</v>
      </c>
      <c r="AG44" s="176">
        <f t="shared" si="1"/>
        <v>0.11046721058045805</v>
      </c>
      <c r="AH44" s="176">
        <f t="shared" si="1"/>
        <v>0.14264467701631278</v>
      </c>
      <c r="AI44" s="176">
        <f t="shared" si="1"/>
        <v>0.14599236640636359</v>
      </c>
      <c r="AJ44" s="176">
        <f t="shared" si="1"/>
        <v>0.15561001235525573</v>
      </c>
    </row>
    <row r="45" spans="9:36" x14ac:dyDescent="0.25">
      <c r="P45" s="25">
        <v>38625</v>
      </c>
      <c r="Q45" s="61">
        <v>156.062107176761</v>
      </c>
      <c r="R45" s="16">
        <v>156.10324664340899</v>
      </c>
      <c r="S45" s="16">
        <v>182.79337625874399</v>
      </c>
      <c r="T45" s="16">
        <v>190.43688583187199</v>
      </c>
      <c r="U45" s="65">
        <v>202.98247003640699</v>
      </c>
      <c r="V45" s="66">
        <v>142.62599851591</v>
      </c>
      <c r="W45" s="61">
        <v>128.571145772942</v>
      </c>
      <c r="X45" s="16">
        <v>138.149445090949</v>
      </c>
      <c r="Y45" s="16">
        <v>168.516248084316</v>
      </c>
      <c r="Z45" s="64">
        <v>160.24909597497501</v>
      </c>
      <c r="AA45" s="176">
        <f t="shared" si="1"/>
        <v>0.16261445651051276</v>
      </c>
      <c r="AB45" s="176">
        <f t="shared" si="1"/>
        <v>0.15533550906628046</v>
      </c>
      <c r="AC45" s="176">
        <f t="shared" si="1"/>
        <v>0.17704859985843413</v>
      </c>
      <c r="AD45" s="176">
        <f t="shared" si="1"/>
        <v>0.14179070250632031</v>
      </c>
      <c r="AE45" s="176">
        <f t="shared" si="1"/>
        <v>0.22490466049992075</v>
      </c>
      <c r="AF45" s="176">
        <f t="shared" si="1"/>
        <v>0.11824499098902419</v>
      </c>
      <c r="AG45" s="176">
        <f t="shared" si="1"/>
        <v>0.10673704106866877</v>
      </c>
      <c r="AH45" s="176">
        <f t="shared" si="1"/>
        <v>0.1322605947124349</v>
      </c>
      <c r="AI45" s="176">
        <f t="shared" si="1"/>
        <v>0.14231679467337921</v>
      </c>
      <c r="AJ45" s="176">
        <f t="shared" si="1"/>
        <v>0.17212012748960737</v>
      </c>
    </row>
    <row r="46" spans="9:36" x14ac:dyDescent="0.25">
      <c r="P46" s="25">
        <v>38717</v>
      </c>
      <c r="Q46" s="61">
        <v>158.613680118833</v>
      </c>
      <c r="R46" s="16">
        <v>158.24251916833899</v>
      </c>
      <c r="S46" s="16">
        <v>180.81083804377201</v>
      </c>
      <c r="T46" s="16">
        <v>191.12648932669001</v>
      </c>
      <c r="U46" s="65">
        <v>217.714827980226</v>
      </c>
      <c r="V46" s="66">
        <v>150.37369313946101</v>
      </c>
      <c r="W46" s="61">
        <v>134.11938312594</v>
      </c>
      <c r="X46" s="16">
        <v>143.35075022466401</v>
      </c>
      <c r="Y46" s="16">
        <v>171.079202027581</v>
      </c>
      <c r="Z46" s="64">
        <v>166.577419673761</v>
      </c>
      <c r="AA46" s="176">
        <f t="shared" si="1"/>
        <v>0.14350062274150921</v>
      </c>
      <c r="AB46" s="176">
        <f t="shared" si="1"/>
        <v>0.16334891270521501</v>
      </c>
      <c r="AC46" s="176">
        <f t="shared" si="1"/>
        <v>0.13658941067365071</v>
      </c>
      <c r="AD46" s="176">
        <f t="shared" si="1"/>
        <v>0.1338967754574365</v>
      </c>
      <c r="AE46" s="176">
        <f t="shared" si="1"/>
        <v>0.28246252307731257</v>
      </c>
      <c r="AF46" s="176">
        <f t="shared" si="1"/>
        <v>0.17027977950804751</v>
      </c>
      <c r="AG46" s="176">
        <f t="shared" si="1"/>
        <v>0.12163236857463344</v>
      </c>
      <c r="AH46" s="176">
        <f t="shared" si="1"/>
        <v>0.14224485050307911</v>
      </c>
      <c r="AI46" s="176">
        <f t="shared" si="1"/>
        <v>0.13604528573863717</v>
      </c>
      <c r="AJ46" s="176">
        <f t="shared" si="1"/>
        <v>0.18194278024314148</v>
      </c>
    </row>
    <row r="47" spans="9:36" x14ac:dyDescent="0.25">
      <c r="I47" s="186" t="s">
        <v>156</v>
      </c>
      <c r="J47" s="186"/>
      <c r="K47" s="186"/>
      <c r="L47" s="186"/>
      <c r="M47" s="186"/>
      <c r="N47" s="186"/>
      <c r="O47" s="186"/>
      <c r="P47" s="25">
        <v>38807</v>
      </c>
      <c r="Q47" s="61">
        <v>161.67770364355999</v>
      </c>
      <c r="R47" s="16">
        <v>163.45796282512401</v>
      </c>
      <c r="S47" s="16">
        <v>187.61537766093201</v>
      </c>
      <c r="T47" s="16">
        <v>190.68789726884</v>
      </c>
      <c r="U47" s="65">
        <v>212.39320219944099</v>
      </c>
      <c r="V47" s="66">
        <v>148.30540984633501</v>
      </c>
      <c r="W47" s="61">
        <v>138.62160602656601</v>
      </c>
      <c r="X47" s="16">
        <v>148.98394758554801</v>
      </c>
      <c r="Y47" s="16">
        <v>172.79272279760599</v>
      </c>
      <c r="Z47" s="64">
        <v>166.74330218595199</v>
      </c>
      <c r="AA47" s="176">
        <f t="shared" si="1"/>
        <v>0.11995477313908509</v>
      </c>
      <c r="AB47" s="176">
        <f t="shared" si="1"/>
        <v>0.13695106071928365</v>
      </c>
      <c r="AC47" s="176">
        <f t="shared" si="1"/>
        <v>0.10588246552096958</v>
      </c>
      <c r="AD47" s="176">
        <f t="shared" si="1"/>
        <v>9.2189708196911857E-2</v>
      </c>
      <c r="AE47" s="176">
        <f t="shared" si="1"/>
        <v>0.12748077407386682</v>
      </c>
      <c r="AF47" s="176">
        <f t="shared" si="1"/>
        <v>9.5805264085773167E-2</v>
      </c>
      <c r="AG47" s="176">
        <f t="shared" si="1"/>
        <v>0.12471353538445862</v>
      </c>
      <c r="AH47" s="176">
        <f t="shared" si="1"/>
        <v>0.15318297793325453</v>
      </c>
      <c r="AI47" s="176">
        <f t="shared" si="1"/>
        <v>0.12292911138929496</v>
      </c>
      <c r="AJ47" s="176">
        <f t="shared" si="1"/>
        <v>0.15244629082668726</v>
      </c>
    </row>
    <row r="48" spans="9:36" x14ac:dyDescent="0.25">
      <c r="I48" s="186" t="s">
        <v>74</v>
      </c>
      <c r="J48" s="186"/>
      <c r="K48" s="186"/>
      <c r="L48" s="186"/>
      <c r="M48" s="186"/>
      <c r="N48" s="186"/>
      <c r="O48" s="186"/>
      <c r="P48" s="25">
        <v>38898</v>
      </c>
      <c r="Q48" s="61">
        <v>165.24941059828001</v>
      </c>
      <c r="R48" s="16">
        <v>168.48754805281601</v>
      </c>
      <c r="S48" s="16">
        <v>193.823980689156</v>
      </c>
      <c r="T48" s="16">
        <v>189.401327861738</v>
      </c>
      <c r="U48" s="65">
        <v>215.345429099266</v>
      </c>
      <c r="V48" s="66">
        <v>148.145092850319</v>
      </c>
      <c r="W48" s="61">
        <v>144.693812475475</v>
      </c>
      <c r="X48" s="16">
        <v>152.62127123169199</v>
      </c>
      <c r="Y48" s="16">
        <v>173.80110978475199</v>
      </c>
      <c r="Z48" s="64">
        <v>164.37155901418799</v>
      </c>
      <c r="AA48" s="176">
        <f t="shared" si="1"/>
        <v>9.2578186203228663E-2</v>
      </c>
      <c r="AB48" s="176">
        <f t="shared" si="1"/>
        <v>0.10280420802204016</v>
      </c>
      <c r="AC48" s="176">
        <f t="shared" si="1"/>
        <v>6.5023600557487127E-2</v>
      </c>
      <c r="AD48" s="176">
        <f t="shared" si="1"/>
        <v>2.7776144713104634E-2</v>
      </c>
      <c r="AE48" s="176">
        <f t="shared" si="1"/>
        <v>8.2500049130751707E-2</v>
      </c>
      <c r="AF48" s="176">
        <f t="shared" si="1"/>
        <v>5.801146676970137E-2</v>
      </c>
      <c r="AG48" s="176">
        <f t="shared" si="1"/>
        <v>0.15608422843278125</v>
      </c>
      <c r="AH48" s="176">
        <f t="shared" si="1"/>
        <v>0.13880900992957845</v>
      </c>
      <c r="AI48" s="176">
        <f t="shared" si="1"/>
        <v>7.3422093920833431E-2</v>
      </c>
      <c r="AJ48" s="176">
        <f t="shared" si="1"/>
        <v>8.7372816190083746E-2</v>
      </c>
    </row>
    <row r="49" spans="16:36" x14ac:dyDescent="0.25">
      <c r="P49" s="25">
        <v>38990</v>
      </c>
      <c r="Q49" s="61">
        <v>165.66817310850001</v>
      </c>
      <c r="R49" s="16">
        <v>171.39800422485001</v>
      </c>
      <c r="S49" s="16">
        <v>190.050108402208</v>
      </c>
      <c r="T49" s="16">
        <v>187.073642472491</v>
      </c>
      <c r="U49" s="65">
        <v>218.92051049936401</v>
      </c>
      <c r="V49" s="66">
        <v>151.44674107589401</v>
      </c>
      <c r="W49" s="61">
        <v>150.274487625484</v>
      </c>
      <c r="X49" s="16">
        <v>155.53836755731899</v>
      </c>
      <c r="Y49" s="16">
        <v>174.978770850366</v>
      </c>
      <c r="Z49" s="64">
        <v>168.78427269590699</v>
      </c>
      <c r="AA49" s="176">
        <f t="shared" si="1"/>
        <v>6.1552840119343477E-2</v>
      </c>
      <c r="AB49" s="176">
        <f t="shared" si="1"/>
        <v>9.7978472006922779E-2</v>
      </c>
      <c r="AC49" s="176">
        <f t="shared" si="1"/>
        <v>3.9699097921316984E-2</v>
      </c>
      <c r="AD49" s="176">
        <f t="shared" si="1"/>
        <v>-1.7660671905495473E-2</v>
      </c>
      <c r="AE49" s="176">
        <f t="shared" si="1"/>
        <v>7.8519295090351271E-2</v>
      </c>
      <c r="AF49" s="176">
        <f t="shared" si="1"/>
        <v>6.1845264199851036E-2</v>
      </c>
      <c r="AG49" s="176">
        <f t="shared" si="1"/>
        <v>0.16880414125631527</v>
      </c>
      <c r="AH49" s="176">
        <f t="shared" si="1"/>
        <v>0.12587037504871779</v>
      </c>
      <c r="AI49" s="176">
        <f t="shared" si="1"/>
        <v>3.8349552874073822E-2</v>
      </c>
      <c r="AJ49" s="176">
        <f t="shared" si="1"/>
        <v>5.3261933672717143E-2</v>
      </c>
    </row>
    <row r="50" spans="16:36" x14ac:dyDescent="0.25">
      <c r="P50" s="25">
        <v>39082</v>
      </c>
      <c r="Q50" s="61">
        <v>164.63313941351601</v>
      </c>
      <c r="R50" s="16">
        <v>173.16926703665101</v>
      </c>
      <c r="S50" s="16">
        <v>187.37088488213399</v>
      </c>
      <c r="T50" s="16">
        <v>187.316074131173</v>
      </c>
      <c r="U50" s="65">
        <v>219.61480199031399</v>
      </c>
      <c r="V50" s="66">
        <v>153.567145425327</v>
      </c>
      <c r="W50" s="61">
        <v>155.05401194999999</v>
      </c>
      <c r="X50" s="16">
        <v>158.507206725054</v>
      </c>
      <c r="Y50" s="16">
        <v>176.51888698163299</v>
      </c>
      <c r="Z50" s="64">
        <v>177.28243727928</v>
      </c>
      <c r="AA50" s="176">
        <f t="shared" si="1"/>
        <v>3.7950442169762733E-2</v>
      </c>
      <c r="AB50" s="176">
        <f t="shared" si="1"/>
        <v>9.4328300299825862E-2</v>
      </c>
      <c r="AC50" s="176">
        <f t="shared" si="1"/>
        <v>3.6281270024166812E-2</v>
      </c>
      <c r="AD50" s="176">
        <f t="shared" si="1"/>
        <v>-1.9936614798610752E-2</v>
      </c>
      <c r="AE50" s="176">
        <f t="shared" si="1"/>
        <v>8.7268930082269325E-3</v>
      </c>
      <c r="AF50" s="176">
        <f t="shared" si="1"/>
        <v>2.1236774991648888E-2</v>
      </c>
      <c r="AG50" s="176">
        <f t="shared" si="1"/>
        <v>0.15608951022688555</v>
      </c>
      <c r="AH50" s="176">
        <f t="shared" si="1"/>
        <v>0.10572987219555041</v>
      </c>
      <c r="AI50" s="176">
        <f t="shared" si="1"/>
        <v>3.1796296040561334E-2</v>
      </c>
      <c r="AJ50" s="176">
        <f t="shared" si="1"/>
        <v>6.4264518123072101E-2</v>
      </c>
    </row>
    <row r="51" spans="16:36" x14ac:dyDescent="0.25">
      <c r="P51" s="25">
        <v>39172</v>
      </c>
      <c r="Q51" s="61">
        <v>168.20514395722901</v>
      </c>
      <c r="R51" s="16">
        <v>175.385130317587</v>
      </c>
      <c r="S51" s="16">
        <v>193.91795803192099</v>
      </c>
      <c r="T51" s="16">
        <v>192.42614462563799</v>
      </c>
      <c r="U51" s="65">
        <v>218.820976684383</v>
      </c>
      <c r="V51" s="66">
        <v>158.39681562671899</v>
      </c>
      <c r="W51" s="61">
        <v>162.252499406325</v>
      </c>
      <c r="X51" s="16">
        <v>163.236878833286</v>
      </c>
      <c r="Y51" s="16">
        <v>178.493390612659</v>
      </c>
      <c r="Z51" s="64">
        <v>176.83890843923299</v>
      </c>
      <c r="AA51" s="176">
        <f t="shared" ref="AA51:AJ76" si="2">IFERROR(Q51/Q47-1,"NULL")</f>
        <v>4.0373163191750994E-2</v>
      </c>
      <c r="AB51" s="176">
        <f t="shared" si="2"/>
        <v>7.2967797263099987E-2</v>
      </c>
      <c r="AC51" s="176">
        <f t="shared" si="2"/>
        <v>3.3593090553479588E-2</v>
      </c>
      <c r="AD51" s="176">
        <f t="shared" si="2"/>
        <v>9.1156669180074701E-3</v>
      </c>
      <c r="AE51" s="176">
        <f t="shared" si="2"/>
        <v>3.0263560313508631E-2</v>
      </c>
      <c r="AF51" s="176">
        <f t="shared" si="2"/>
        <v>6.8044758386360149E-2</v>
      </c>
      <c r="AG51" s="176">
        <f t="shared" si="2"/>
        <v>0.17047049198975706</v>
      </c>
      <c r="AH51" s="176">
        <f t="shared" si="2"/>
        <v>9.5667563376610198E-2</v>
      </c>
      <c r="AI51" s="176">
        <f t="shared" si="2"/>
        <v>3.2991365161426867E-2</v>
      </c>
      <c r="AJ51" s="176">
        <f t="shared" si="2"/>
        <v>6.0545797767771248E-2</v>
      </c>
    </row>
    <row r="52" spans="16:36" x14ac:dyDescent="0.25">
      <c r="P52" s="25">
        <v>39263</v>
      </c>
      <c r="Q52" s="61">
        <v>174.80921574098201</v>
      </c>
      <c r="R52" s="16">
        <v>178.41600780335801</v>
      </c>
      <c r="S52" s="16">
        <v>198.95560918233201</v>
      </c>
      <c r="T52" s="16">
        <v>197.15648157464099</v>
      </c>
      <c r="U52" s="65">
        <v>218.17749031245199</v>
      </c>
      <c r="V52" s="66">
        <v>167.15963440507599</v>
      </c>
      <c r="W52" s="61">
        <v>167.24652761473601</v>
      </c>
      <c r="X52" s="16">
        <v>168.75647674400599</v>
      </c>
      <c r="Y52" s="16">
        <v>182.05810777106001</v>
      </c>
      <c r="Z52" s="64">
        <v>172.314207717199</v>
      </c>
      <c r="AA52" s="176">
        <f t="shared" si="2"/>
        <v>5.7850766959416378E-2</v>
      </c>
      <c r="AB52" s="176">
        <f t="shared" si="2"/>
        <v>5.8926964427244988E-2</v>
      </c>
      <c r="AC52" s="176">
        <f t="shared" si="2"/>
        <v>2.6475715104653741E-2</v>
      </c>
      <c r="AD52" s="176">
        <f t="shared" si="2"/>
        <v>4.0945614270266439E-2</v>
      </c>
      <c r="AE52" s="176">
        <f t="shared" si="2"/>
        <v>1.3151248322436082E-2</v>
      </c>
      <c r="AF52" s="176">
        <f t="shared" si="2"/>
        <v>0.12835080250662556</v>
      </c>
      <c r="AG52" s="176">
        <f t="shared" si="2"/>
        <v>0.15586509715530239</v>
      </c>
      <c r="AH52" s="176">
        <f t="shared" si="2"/>
        <v>0.10572055508448353</v>
      </c>
      <c r="AI52" s="176">
        <f t="shared" si="2"/>
        <v>4.7508315663427503E-2</v>
      </c>
      <c r="AJ52" s="176">
        <f t="shared" si="2"/>
        <v>4.8321307838452787E-2</v>
      </c>
    </row>
    <row r="53" spans="16:36" x14ac:dyDescent="0.25">
      <c r="P53" s="25">
        <v>39355</v>
      </c>
      <c r="Q53" s="61">
        <v>172.42756365181901</v>
      </c>
      <c r="R53" s="16">
        <v>179.09256883785901</v>
      </c>
      <c r="S53" s="16">
        <v>193.96847549288501</v>
      </c>
      <c r="T53" s="16">
        <v>190.07423252959899</v>
      </c>
      <c r="U53" s="65">
        <v>218.93524777310401</v>
      </c>
      <c r="V53" s="66">
        <v>172.85304779763001</v>
      </c>
      <c r="W53" s="61">
        <v>170.12251705578799</v>
      </c>
      <c r="X53" s="16">
        <v>169.396258468051</v>
      </c>
      <c r="Y53" s="16">
        <v>186.10294445657101</v>
      </c>
      <c r="Z53" s="64">
        <v>169.472149843409</v>
      </c>
      <c r="AA53" s="176">
        <f t="shared" si="2"/>
        <v>4.0800779150815591E-2</v>
      </c>
      <c r="AB53" s="176">
        <f t="shared" si="2"/>
        <v>4.4892965048267452E-2</v>
      </c>
      <c r="AC53" s="176">
        <f t="shared" si="2"/>
        <v>2.0617547254350832E-2</v>
      </c>
      <c r="AD53" s="176">
        <f t="shared" si="2"/>
        <v>1.6039619571470265E-2</v>
      </c>
      <c r="AE53" s="176">
        <f t="shared" si="2"/>
        <v>6.7317921497611621E-5</v>
      </c>
      <c r="AF53" s="176">
        <f t="shared" si="2"/>
        <v>0.14134544308885943</v>
      </c>
      <c r="AG53" s="176">
        <f t="shared" si="2"/>
        <v>0.13207850343678773</v>
      </c>
      <c r="AH53" s="176">
        <f t="shared" si="2"/>
        <v>8.9096286198484753E-2</v>
      </c>
      <c r="AI53" s="176">
        <f t="shared" si="2"/>
        <v>6.3574418497418073E-2</v>
      </c>
      <c r="AJ53" s="176">
        <f t="shared" si="2"/>
        <v>4.0754813023446967E-3</v>
      </c>
    </row>
    <row r="54" spans="16:36" x14ac:dyDescent="0.25">
      <c r="P54" s="25">
        <v>39447</v>
      </c>
      <c r="Q54" s="61">
        <v>165.235209801872</v>
      </c>
      <c r="R54" s="16">
        <v>176.19322985135199</v>
      </c>
      <c r="S54" s="16">
        <v>187.003807346423</v>
      </c>
      <c r="T54" s="16">
        <v>179.497994138347</v>
      </c>
      <c r="U54" s="65">
        <v>223.55898516814</v>
      </c>
      <c r="V54" s="66">
        <v>172.42074096306999</v>
      </c>
      <c r="W54" s="61">
        <v>169.918876621111</v>
      </c>
      <c r="X54" s="16">
        <v>167.54705825036501</v>
      </c>
      <c r="Y54" s="16">
        <v>185.07005031585601</v>
      </c>
      <c r="Z54" s="64">
        <v>166.89626415690199</v>
      </c>
      <c r="AA54" s="176">
        <f t="shared" si="2"/>
        <v>3.6570425037194543E-3</v>
      </c>
      <c r="AB54" s="176">
        <f t="shared" si="2"/>
        <v>1.7462468176070445E-2</v>
      </c>
      <c r="AC54" s="176">
        <f t="shared" si="2"/>
        <v>-1.9590959179272005E-3</v>
      </c>
      <c r="AD54" s="176">
        <f t="shared" si="2"/>
        <v>-4.1737368397712582E-2</v>
      </c>
      <c r="AE54" s="176">
        <f t="shared" si="2"/>
        <v>1.7959550731921903E-2</v>
      </c>
      <c r="AF54" s="176">
        <f t="shared" si="2"/>
        <v>0.1227710229653951</v>
      </c>
      <c r="AG54" s="176">
        <f t="shared" si="2"/>
        <v>9.5868945821953044E-2</v>
      </c>
      <c r="AH54" s="176">
        <f t="shared" si="2"/>
        <v>5.7031170456441682E-2</v>
      </c>
      <c r="AI54" s="176">
        <f t="shared" si="2"/>
        <v>4.8443333630994179E-2</v>
      </c>
      <c r="AJ54" s="176">
        <f t="shared" si="2"/>
        <v>-5.8585459912288251E-2</v>
      </c>
    </row>
    <row r="55" spans="16:36" x14ac:dyDescent="0.25">
      <c r="P55" s="25">
        <v>39538</v>
      </c>
      <c r="Q55" s="61">
        <v>163.33613513805801</v>
      </c>
      <c r="R55" s="16">
        <v>173.098913743552</v>
      </c>
      <c r="S55" s="16">
        <v>184.56292335601401</v>
      </c>
      <c r="T55" s="16">
        <v>175.980833862781</v>
      </c>
      <c r="U55" s="65">
        <v>214.06527280978199</v>
      </c>
      <c r="V55" s="66">
        <v>172.12466204527399</v>
      </c>
      <c r="W55" s="61">
        <v>161.013712996794</v>
      </c>
      <c r="X55" s="16">
        <v>167.61609720995099</v>
      </c>
      <c r="Y55" s="16">
        <v>180.260634483573</v>
      </c>
      <c r="Z55" s="64">
        <v>163.06750807255301</v>
      </c>
      <c r="AA55" s="176">
        <f t="shared" si="2"/>
        <v>-2.8946848500715827E-2</v>
      </c>
      <c r="AB55" s="176">
        <f t="shared" si="2"/>
        <v>-1.3035407106036456E-2</v>
      </c>
      <c r="AC55" s="176">
        <f t="shared" si="2"/>
        <v>-4.8242229708127637E-2</v>
      </c>
      <c r="AD55" s="176">
        <f t="shared" si="2"/>
        <v>-8.5462974872001274E-2</v>
      </c>
      <c r="AE55" s="176">
        <f t="shared" si="2"/>
        <v>-2.1733308874954949E-2</v>
      </c>
      <c r="AF55" s="176">
        <f t="shared" si="2"/>
        <v>8.6667439394150003E-2</v>
      </c>
      <c r="AG55" s="176">
        <f t="shared" si="2"/>
        <v>-7.6349295946975815E-3</v>
      </c>
      <c r="AH55" s="176">
        <f t="shared" si="2"/>
        <v>2.6827383664554727E-2</v>
      </c>
      <c r="AI55" s="176">
        <f t="shared" si="2"/>
        <v>9.9008924915826579E-3</v>
      </c>
      <c r="AJ55" s="176">
        <f t="shared" si="2"/>
        <v>-7.7875397943955482E-2</v>
      </c>
    </row>
    <row r="56" spans="16:36" x14ac:dyDescent="0.25">
      <c r="P56" s="25">
        <v>39629</v>
      </c>
      <c r="Q56" s="61">
        <v>162.696139690085</v>
      </c>
      <c r="R56" s="16">
        <v>172.06221815520601</v>
      </c>
      <c r="S56" s="16">
        <v>182.05697757282701</v>
      </c>
      <c r="T56" s="16">
        <v>174.899542470124</v>
      </c>
      <c r="U56" s="65">
        <v>201.69308475123299</v>
      </c>
      <c r="V56" s="66">
        <v>161.37505032835</v>
      </c>
      <c r="W56" s="61">
        <v>155.32650522313901</v>
      </c>
      <c r="X56" s="16">
        <v>166.10474311472601</v>
      </c>
      <c r="Y56" s="16">
        <v>176.85402631867601</v>
      </c>
      <c r="Z56" s="64">
        <v>159.21954324493399</v>
      </c>
      <c r="AA56" s="176">
        <f t="shared" si="2"/>
        <v>-6.9293120500266814E-2</v>
      </c>
      <c r="AB56" s="176">
        <f t="shared" si="2"/>
        <v>-3.561221734741904E-2</v>
      </c>
      <c r="AC56" s="176">
        <f t="shared" si="2"/>
        <v>-8.4936693561719734E-2</v>
      </c>
      <c r="AD56" s="176">
        <f t="shared" si="2"/>
        <v>-0.11288971545219417</v>
      </c>
      <c r="AE56" s="176">
        <f t="shared" si="2"/>
        <v>-7.5555024203512899E-2</v>
      </c>
      <c r="AF56" s="176">
        <f t="shared" si="2"/>
        <v>-3.4605149127739043E-2</v>
      </c>
      <c r="AG56" s="176">
        <f t="shared" si="2"/>
        <v>-7.1272166672755044E-2</v>
      </c>
      <c r="AH56" s="176">
        <f t="shared" si="2"/>
        <v>-1.5713373972025435E-2</v>
      </c>
      <c r="AI56" s="176">
        <f t="shared" si="2"/>
        <v>-2.8584727788823261E-2</v>
      </c>
      <c r="AJ56" s="176">
        <f t="shared" si="2"/>
        <v>-7.5992947103676434E-2</v>
      </c>
    </row>
    <row r="57" spans="16:36" x14ac:dyDescent="0.25">
      <c r="P57" s="25">
        <v>39721</v>
      </c>
      <c r="Q57" s="61">
        <v>154.137276062485</v>
      </c>
      <c r="R57" s="16">
        <v>166.07882158294299</v>
      </c>
      <c r="S57" s="16">
        <v>169.94479085394599</v>
      </c>
      <c r="T57" s="16">
        <v>167.16736220895999</v>
      </c>
      <c r="U57" s="65">
        <v>189.085913181866</v>
      </c>
      <c r="V57" s="66">
        <v>151.54206888540401</v>
      </c>
      <c r="W57" s="61">
        <v>153.36243851720499</v>
      </c>
      <c r="X57" s="16">
        <v>162.16735714328101</v>
      </c>
      <c r="Y57" s="16">
        <v>168.614596683146</v>
      </c>
      <c r="Z57" s="64">
        <v>154.69790922138901</v>
      </c>
      <c r="AA57" s="176">
        <f t="shared" si="2"/>
        <v>-0.1060751958791657</v>
      </c>
      <c r="AB57" s="176">
        <f t="shared" si="2"/>
        <v>-7.2664920378120113E-2</v>
      </c>
      <c r="AC57" s="176">
        <f t="shared" si="2"/>
        <v>-0.12385355186142211</v>
      </c>
      <c r="AD57" s="176">
        <f t="shared" si="2"/>
        <v>-0.12051539030716263</v>
      </c>
      <c r="AE57" s="176">
        <f t="shared" si="2"/>
        <v>-0.13633864302276577</v>
      </c>
      <c r="AF57" s="176">
        <f t="shared" si="2"/>
        <v>-0.12328957564680099</v>
      </c>
      <c r="AG57" s="176">
        <f t="shared" si="2"/>
        <v>-9.8517696708466218E-2</v>
      </c>
      <c r="AH57" s="176">
        <f t="shared" si="2"/>
        <v>-4.2674504089672105E-2</v>
      </c>
      <c r="AI57" s="176">
        <f t="shared" si="2"/>
        <v>-9.3971365281144581E-2</v>
      </c>
      <c r="AJ57" s="176">
        <f t="shared" si="2"/>
        <v>-8.7177985501873168E-2</v>
      </c>
    </row>
    <row r="58" spans="16:36" x14ac:dyDescent="0.25">
      <c r="P58" s="25">
        <v>39813</v>
      </c>
      <c r="Q58" s="61">
        <v>142.220511407651</v>
      </c>
      <c r="R58" s="16">
        <v>154.768795851428</v>
      </c>
      <c r="S58" s="16">
        <v>156.98681242732499</v>
      </c>
      <c r="T58" s="16">
        <v>157.31742286496399</v>
      </c>
      <c r="U58" s="65">
        <v>170.18774657122901</v>
      </c>
      <c r="V58" s="66">
        <v>149.59138201467999</v>
      </c>
      <c r="W58" s="61">
        <v>150.23196514280099</v>
      </c>
      <c r="X58" s="16">
        <v>159.180631317673</v>
      </c>
      <c r="Y58" s="16">
        <v>157.09184535421701</v>
      </c>
      <c r="Z58" s="64">
        <v>146.30734926436301</v>
      </c>
      <c r="AA58" s="176">
        <f t="shared" si="2"/>
        <v>-0.13928446861790023</v>
      </c>
      <c r="AB58" s="176">
        <f t="shared" si="2"/>
        <v>-0.12159623850473156</v>
      </c>
      <c r="AC58" s="176">
        <f t="shared" si="2"/>
        <v>-0.16051542129028307</v>
      </c>
      <c r="AD58" s="176">
        <f t="shared" si="2"/>
        <v>-0.12357002305155274</v>
      </c>
      <c r="AE58" s="176">
        <f t="shared" si="2"/>
        <v>-0.23873448234151795</v>
      </c>
      <c r="AF58" s="176">
        <f t="shared" si="2"/>
        <v>-0.13240494630097732</v>
      </c>
      <c r="AG58" s="176">
        <f t="shared" si="2"/>
        <v>-0.1158606499159498</v>
      </c>
      <c r="AH58" s="176">
        <f t="shared" si="2"/>
        <v>-4.9934788590499046E-2</v>
      </c>
      <c r="AI58" s="176">
        <f t="shared" si="2"/>
        <v>-0.15117629737436744</v>
      </c>
      <c r="AJ58" s="176">
        <f t="shared" si="2"/>
        <v>-0.12336354559250651</v>
      </c>
    </row>
    <row r="59" spans="16:36" x14ac:dyDescent="0.25">
      <c r="P59" s="25">
        <v>39903</v>
      </c>
      <c r="Q59" s="61">
        <v>131.64144934412201</v>
      </c>
      <c r="R59" s="16">
        <v>142.79262115564899</v>
      </c>
      <c r="S59" s="16">
        <v>151.73190234111999</v>
      </c>
      <c r="T59" s="16">
        <v>149.374070625424</v>
      </c>
      <c r="U59" s="65">
        <v>163.32782273088799</v>
      </c>
      <c r="V59" s="66">
        <v>136.495159045354</v>
      </c>
      <c r="W59" s="61">
        <v>134.955413628207</v>
      </c>
      <c r="X59" s="16">
        <v>149.03006756027099</v>
      </c>
      <c r="Y59" s="16">
        <v>147.57091919508099</v>
      </c>
      <c r="Z59" s="64">
        <v>135.720420489117</v>
      </c>
      <c r="AA59" s="176">
        <f t="shared" si="2"/>
        <v>-0.19404576805460982</v>
      </c>
      <c r="AB59" s="176">
        <f t="shared" si="2"/>
        <v>-0.17508077857035043</v>
      </c>
      <c r="AC59" s="176">
        <f t="shared" si="2"/>
        <v>-0.17788524595248412</v>
      </c>
      <c r="AD59" s="176">
        <f t="shared" si="2"/>
        <v>-0.15119125562334423</v>
      </c>
      <c r="AE59" s="176">
        <f t="shared" si="2"/>
        <v>-0.23701859443581585</v>
      </c>
      <c r="AF59" s="176">
        <f t="shared" si="2"/>
        <v>-0.20699824520525922</v>
      </c>
      <c r="AG59" s="176">
        <f t="shared" si="2"/>
        <v>-0.16183900665097917</v>
      </c>
      <c r="AH59" s="176">
        <f t="shared" si="2"/>
        <v>-0.11088451502602215</v>
      </c>
      <c r="AI59" s="176">
        <f t="shared" si="2"/>
        <v>-0.18134694456249123</v>
      </c>
      <c r="AJ59" s="176">
        <f t="shared" si="2"/>
        <v>-0.16770408713959484</v>
      </c>
    </row>
    <row r="60" spans="16:36" x14ac:dyDescent="0.25">
      <c r="P60" s="25">
        <v>39994</v>
      </c>
      <c r="Q60" s="61">
        <v>122.092154569888</v>
      </c>
      <c r="R60" s="16">
        <v>135.19998389315899</v>
      </c>
      <c r="S60" s="16">
        <v>149.24559698753299</v>
      </c>
      <c r="T60" s="16">
        <v>138.265225575579</v>
      </c>
      <c r="U60" s="65">
        <v>155.10754202397399</v>
      </c>
      <c r="V60" s="66">
        <v>126.07163024513</v>
      </c>
      <c r="W60" s="61">
        <v>112.001137254673</v>
      </c>
      <c r="X60" s="16">
        <v>133.31428464861401</v>
      </c>
      <c r="Y60" s="16">
        <v>138.77424160484699</v>
      </c>
      <c r="Z60" s="64">
        <v>126.429141246157</v>
      </c>
      <c r="AA60" s="176">
        <f t="shared" si="2"/>
        <v>-0.24956944398030789</v>
      </c>
      <c r="AB60" s="176">
        <f t="shared" si="2"/>
        <v>-0.21423781848956536</v>
      </c>
      <c r="AC60" s="176">
        <f t="shared" si="2"/>
        <v>-0.18022588874501499</v>
      </c>
      <c r="AD60" s="176">
        <f t="shared" si="2"/>
        <v>-0.20945919227205989</v>
      </c>
      <c r="AE60" s="176">
        <f t="shared" si="2"/>
        <v>-0.2309724341055982</v>
      </c>
      <c r="AF60" s="176">
        <f t="shared" si="2"/>
        <v>-0.21876628395398234</v>
      </c>
      <c r="AG60" s="176">
        <f t="shared" si="2"/>
        <v>-0.27893093909648992</v>
      </c>
      <c r="AH60" s="176">
        <f t="shared" si="2"/>
        <v>-0.19740832110654494</v>
      </c>
      <c r="AI60" s="176">
        <f t="shared" si="2"/>
        <v>-0.21531760122448362</v>
      </c>
      <c r="AJ60" s="176">
        <f t="shared" si="2"/>
        <v>-0.20594458023494111</v>
      </c>
    </row>
    <row r="61" spans="16:36" x14ac:dyDescent="0.25">
      <c r="P61" s="25">
        <v>40086</v>
      </c>
      <c r="Q61" s="61">
        <v>120.42440947683301</v>
      </c>
      <c r="R61" s="16">
        <v>133.40395354494899</v>
      </c>
      <c r="S61" s="16">
        <v>146.121915232226</v>
      </c>
      <c r="T61" s="16">
        <v>128.743942543663</v>
      </c>
      <c r="U61" s="65">
        <v>148.51679414396401</v>
      </c>
      <c r="V61" s="66">
        <v>113.80146845274101</v>
      </c>
      <c r="W61" s="61">
        <v>101.32024205184101</v>
      </c>
      <c r="X61" s="16">
        <v>125.253275822299</v>
      </c>
      <c r="Y61" s="16">
        <v>132.03658413492801</v>
      </c>
      <c r="Z61" s="64">
        <v>121.46270330898</v>
      </c>
      <c r="AA61" s="176">
        <f t="shared" si="2"/>
        <v>-0.21871975064607529</v>
      </c>
      <c r="AB61" s="176">
        <f t="shared" si="2"/>
        <v>-0.19674313513644204</v>
      </c>
      <c r="AC61" s="176">
        <f t="shared" si="2"/>
        <v>-0.1401800873213811</v>
      </c>
      <c r="AD61" s="176">
        <f t="shared" si="2"/>
        <v>-0.22985000874313932</v>
      </c>
      <c r="AE61" s="176">
        <f t="shared" si="2"/>
        <v>-0.21455389433945793</v>
      </c>
      <c r="AF61" s="176">
        <f t="shared" si="2"/>
        <v>-0.24904371908240486</v>
      </c>
      <c r="AG61" s="176">
        <f t="shared" si="2"/>
        <v>-0.33934121658821714</v>
      </c>
      <c r="AH61" s="176">
        <f t="shared" si="2"/>
        <v>-0.22762954253713963</v>
      </c>
      <c r="AI61" s="176">
        <f t="shared" si="2"/>
        <v>-0.21693265747896062</v>
      </c>
      <c r="AJ61" s="176">
        <f t="shared" si="2"/>
        <v>-0.21483939944428032</v>
      </c>
    </row>
    <row r="62" spans="16:36" x14ac:dyDescent="0.25">
      <c r="P62" s="25">
        <v>40178</v>
      </c>
      <c r="Q62" s="61">
        <v>121.80261747844099</v>
      </c>
      <c r="R62" s="16">
        <v>130.748006145479</v>
      </c>
      <c r="S62" s="16">
        <v>141.78866099352999</v>
      </c>
      <c r="T62" s="16">
        <v>125.601461528483</v>
      </c>
      <c r="U62" s="65">
        <v>143.68321094225101</v>
      </c>
      <c r="V62" s="66">
        <v>99.926486990399596</v>
      </c>
      <c r="W62" s="61">
        <v>99.683280613823399</v>
      </c>
      <c r="X62" s="16">
        <v>123.024528556774</v>
      </c>
      <c r="Y62" s="16">
        <v>128.866604131983</v>
      </c>
      <c r="Z62" s="64">
        <v>119.552274977035</v>
      </c>
      <c r="AA62" s="176">
        <f t="shared" si="2"/>
        <v>-0.14356504365734968</v>
      </c>
      <c r="AB62" s="176">
        <f t="shared" si="2"/>
        <v>-0.15520434577140485</v>
      </c>
      <c r="AC62" s="176">
        <f t="shared" si="2"/>
        <v>-9.6811644231777683E-2</v>
      </c>
      <c r="AD62" s="176">
        <f t="shared" si="2"/>
        <v>-0.20160488748728678</v>
      </c>
      <c r="AE62" s="176">
        <f t="shared" si="2"/>
        <v>-0.15573703843528486</v>
      </c>
      <c r="AF62" s="176">
        <f t="shared" si="2"/>
        <v>-0.33200371809792217</v>
      </c>
      <c r="AG62" s="176">
        <f t="shared" si="2"/>
        <v>-0.33647090005731606</v>
      </c>
      <c r="AH62" s="176">
        <f t="shared" si="2"/>
        <v>-0.22713883254265477</v>
      </c>
      <c r="AI62" s="176">
        <f t="shared" si="2"/>
        <v>-0.17967349710986336</v>
      </c>
      <c r="AJ62" s="176">
        <f t="shared" si="2"/>
        <v>-0.18286897016351666</v>
      </c>
    </row>
    <row r="63" spans="16:36" x14ac:dyDescent="0.25">
      <c r="P63" s="25">
        <v>40268</v>
      </c>
      <c r="Q63" s="61">
        <v>118.15979238523001</v>
      </c>
      <c r="R63" s="16">
        <v>128.04126314410101</v>
      </c>
      <c r="S63" s="16">
        <v>137.202713753871</v>
      </c>
      <c r="T63" s="16">
        <v>126.557760404253</v>
      </c>
      <c r="U63" s="65">
        <v>137.03715362005499</v>
      </c>
      <c r="V63" s="66">
        <v>99.454224558101799</v>
      </c>
      <c r="W63" s="61">
        <v>109.490949603037</v>
      </c>
      <c r="X63" s="16">
        <v>119.47472851469</v>
      </c>
      <c r="Y63" s="16">
        <v>129.79640114429199</v>
      </c>
      <c r="Z63" s="64">
        <v>120.101213545555</v>
      </c>
      <c r="AA63" s="176">
        <f t="shared" si="2"/>
        <v>-0.10241194567563439</v>
      </c>
      <c r="AB63" s="176">
        <f t="shared" si="2"/>
        <v>-0.1033061645073976</v>
      </c>
      <c r="AC63" s="176">
        <f t="shared" si="2"/>
        <v>-9.5755660893151018E-2</v>
      </c>
      <c r="AD63" s="176">
        <f t="shared" si="2"/>
        <v>-0.15274612337763782</v>
      </c>
      <c r="AE63" s="176">
        <f t="shared" si="2"/>
        <v>-0.16096871109432231</v>
      </c>
      <c r="AF63" s="176">
        <f t="shared" si="2"/>
        <v>-0.27137178158050579</v>
      </c>
      <c r="AG63" s="176">
        <f t="shared" si="2"/>
        <v>-0.18868797731466236</v>
      </c>
      <c r="AH63" s="176">
        <f t="shared" si="2"/>
        <v>-0.19831796045873884</v>
      </c>
      <c r="AI63" s="176">
        <f t="shared" si="2"/>
        <v>-0.12044729508862118</v>
      </c>
      <c r="AJ63" s="176">
        <f t="shared" si="2"/>
        <v>-0.11508369107075134</v>
      </c>
    </row>
    <row r="64" spans="16:36" x14ac:dyDescent="0.25">
      <c r="P64" s="25">
        <v>40359</v>
      </c>
      <c r="Q64" s="61">
        <v>112.806545618073</v>
      </c>
      <c r="R64" s="16">
        <v>128.69927247314499</v>
      </c>
      <c r="S64" s="16">
        <v>132.034397830015</v>
      </c>
      <c r="T64" s="16">
        <v>126.152060545555</v>
      </c>
      <c r="U64" s="65">
        <v>135.94076814572</v>
      </c>
      <c r="V64" s="66">
        <v>97.328233668956798</v>
      </c>
      <c r="W64" s="61">
        <v>117.823307426898</v>
      </c>
      <c r="X64" s="16">
        <v>118.53392412135899</v>
      </c>
      <c r="Y64" s="16">
        <v>130.143724363785</v>
      </c>
      <c r="Z64" s="64">
        <v>126.014544962386</v>
      </c>
      <c r="AA64" s="176">
        <f t="shared" si="2"/>
        <v>-7.6054100155139137E-2</v>
      </c>
      <c r="AB64" s="176">
        <f t="shared" si="2"/>
        <v>-4.808219078747189E-2</v>
      </c>
      <c r="AC64" s="176">
        <f t="shared" si="2"/>
        <v>-0.11532131938844203</v>
      </c>
      <c r="AD64" s="176">
        <f t="shared" si="2"/>
        <v>-8.7608181880863834E-2</v>
      </c>
      <c r="AE64" s="176">
        <f t="shared" si="2"/>
        <v>-0.12357086978589027</v>
      </c>
      <c r="AF64" s="176">
        <f t="shared" si="2"/>
        <v>-0.22799258263167832</v>
      </c>
      <c r="AG64" s="176">
        <f t="shared" si="2"/>
        <v>5.1983134412164844E-2</v>
      </c>
      <c r="AH64" s="176">
        <f t="shared" si="2"/>
        <v>-0.11086854320384842</v>
      </c>
      <c r="AI64" s="176">
        <f t="shared" si="2"/>
        <v>-6.2191060396042275E-2</v>
      </c>
      <c r="AJ64" s="176">
        <f t="shared" si="2"/>
        <v>-3.2792778601872241E-3</v>
      </c>
    </row>
    <row r="65" spans="16:36" x14ac:dyDescent="0.25">
      <c r="P65" s="25">
        <v>40451</v>
      </c>
      <c r="Q65" s="61">
        <v>110.292368145315</v>
      </c>
      <c r="R65" s="16">
        <v>125.142754462753</v>
      </c>
      <c r="S65" s="16">
        <v>132.00677083337899</v>
      </c>
      <c r="T65" s="16">
        <v>126.067835965371</v>
      </c>
      <c r="U65" s="65">
        <v>132.915070507472</v>
      </c>
      <c r="V65" s="66">
        <v>99.221147979877202</v>
      </c>
      <c r="W65" s="61">
        <v>114.170906599215</v>
      </c>
      <c r="X65" s="16">
        <v>119.790936321934</v>
      </c>
      <c r="Y65" s="16">
        <v>128.500284863828</v>
      </c>
      <c r="Z65" s="64">
        <v>135.082577154695</v>
      </c>
      <c r="AA65" s="176">
        <f t="shared" si="2"/>
        <v>-8.4136109743325638E-2</v>
      </c>
      <c r="AB65" s="176">
        <f t="shared" si="2"/>
        <v>-6.1926193809634489E-2</v>
      </c>
      <c r="AC65" s="176">
        <f t="shared" si="2"/>
        <v>-9.6598408092409271E-2</v>
      </c>
      <c r="AD65" s="176">
        <f t="shared" si="2"/>
        <v>-2.0786271768742814E-2</v>
      </c>
      <c r="AE65" s="176">
        <f t="shared" si="2"/>
        <v>-0.1050502317022044</v>
      </c>
      <c r="AF65" s="176">
        <f t="shared" si="2"/>
        <v>-0.12812067077077005</v>
      </c>
      <c r="AG65" s="176">
        <f t="shared" si="2"/>
        <v>0.12683215404083703</v>
      </c>
      <c r="AH65" s="176">
        <f t="shared" si="2"/>
        <v>-4.3610352419960696E-2</v>
      </c>
      <c r="AI65" s="176">
        <f t="shared" si="2"/>
        <v>-2.6782723093519811E-2</v>
      </c>
      <c r="AJ65" s="176">
        <f t="shared" si="2"/>
        <v>0.11213214817941619</v>
      </c>
    </row>
    <row r="66" spans="16:36" x14ac:dyDescent="0.25">
      <c r="P66" s="25">
        <v>40543</v>
      </c>
      <c r="Q66" s="61">
        <v>108.63969192397199</v>
      </c>
      <c r="R66" s="16">
        <v>118.447041812661</v>
      </c>
      <c r="S66" s="16">
        <v>133.86837755332201</v>
      </c>
      <c r="T66" s="16">
        <v>128.24372279974099</v>
      </c>
      <c r="U66" s="65">
        <v>130.817519446376</v>
      </c>
      <c r="V66" s="66">
        <v>101.352492117769</v>
      </c>
      <c r="W66" s="61">
        <v>115.887212696166</v>
      </c>
      <c r="X66" s="16">
        <v>119.33891483572</v>
      </c>
      <c r="Y66" s="16">
        <v>129.776635144598</v>
      </c>
      <c r="Z66" s="64">
        <v>140.13105897100499</v>
      </c>
      <c r="AA66" s="176">
        <f t="shared" si="2"/>
        <v>-0.10806767397095407</v>
      </c>
      <c r="AB66" s="176">
        <f t="shared" si="2"/>
        <v>-9.4081467820863907E-2</v>
      </c>
      <c r="AC66" s="176">
        <f t="shared" si="2"/>
        <v>-5.5859780215918642E-2</v>
      </c>
      <c r="AD66" s="176">
        <f t="shared" si="2"/>
        <v>2.1036867239469181E-2</v>
      </c>
      <c r="AE66" s="176">
        <f t="shared" si="2"/>
        <v>-8.9542065572615681E-2</v>
      </c>
      <c r="AF66" s="176">
        <f t="shared" si="2"/>
        <v>1.4270541978588902E-2</v>
      </c>
      <c r="AG66" s="176">
        <f t="shared" si="2"/>
        <v>0.16255416136550749</v>
      </c>
      <c r="AH66" s="176">
        <f t="shared" si="2"/>
        <v>-2.9958364923570069E-2</v>
      </c>
      <c r="AI66" s="176">
        <f t="shared" si="2"/>
        <v>7.0618064218015419E-3</v>
      </c>
      <c r="AJ66" s="176">
        <f t="shared" si="2"/>
        <v>0.17213209868171053</v>
      </c>
    </row>
    <row r="67" spans="16:36" x14ac:dyDescent="0.25">
      <c r="P67" s="25">
        <v>40633</v>
      </c>
      <c r="Q67" s="61">
        <v>107.008659909326</v>
      </c>
      <c r="R67" s="16">
        <v>118.484690164507</v>
      </c>
      <c r="S67" s="16">
        <v>131.918352354154</v>
      </c>
      <c r="T67" s="16">
        <v>132.12693338624601</v>
      </c>
      <c r="U67" s="65">
        <v>131.55478226323601</v>
      </c>
      <c r="V67" s="66">
        <v>100.088307320485</v>
      </c>
      <c r="W67" s="61">
        <v>120.354996049053</v>
      </c>
      <c r="X67" s="16">
        <v>119.64868589172499</v>
      </c>
      <c r="Y67" s="16">
        <v>133.40127407250901</v>
      </c>
      <c r="Z67" s="64">
        <v>141.21301574468399</v>
      </c>
      <c r="AA67" s="176">
        <f t="shared" si="2"/>
        <v>-9.4373324891673604E-2</v>
      </c>
      <c r="AB67" s="176">
        <f t="shared" si="2"/>
        <v>-7.463666590698026E-2</v>
      </c>
      <c r="AC67" s="176">
        <f t="shared" si="2"/>
        <v>-3.8514991833154655E-2</v>
      </c>
      <c r="AD67" s="176">
        <f t="shared" si="2"/>
        <v>4.400499000775504E-2</v>
      </c>
      <c r="AE67" s="176">
        <f t="shared" si="2"/>
        <v>-4.0006459649762127E-2</v>
      </c>
      <c r="AF67" s="176">
        <f t="shared" si="2"/>
        <v>6.3756242150656561E-3</v>
      </c>
      <c r="AG67" s="176">
        <f t="shared" si="2"/>
        <v>9.9223237038348566E-2</v>
      </c>
      <c r="AH67" s="176">
        <f t="shared" si="2"/>
        <v>1.4560181822351748E-3</v>
      </c>
      <c r="AI67" s="176">
        <f t="shared" si="2"/>
        <v>2.7773288754050718E-2</v>
      </c>
      <c r="AJ67" s="176">
        <f t="shared" si="2"/>
        <v>0.17578342113188694</v>
      </c>
    </row>
    <row r="68" spans="16:36" x14ac:dyDescent="0.25">
      <c r="P68" s="25">
        <v>40724</v>
      </c>
      <c r="Q68" s="61">
        <v>108.348124319147</v>
      </c>
      <c r="R68" s="16">
        <v>123.989872485291</v>
      </c>
      <c r="S68" s="16">
        <v>129.96822421542899</v>
      </c>
      <c r="T68" s="16">
        <v>136.97810968584099</v>
      </c>
      <c r="U68" s="65">
        <v>127.700838039994</v>
      </c>
      <c r="V68" s="66">
        <v>100.93408249001099</v>
      </c>
      <c r="W68" s="61">
        <v>119.88342895602101</v>
      </c>
      <c r="X68" s="16">
        <v>121.396717424725</v>
      </c>
      <c r="Y68" s="16">
        <v>135.35738069377101</v>
      </c>
      <c r="Z68" s="64">
        <v>143.66455190958999</v>
      </c>
      <c r="AA68" s="176">
        <f t="shared" si="2"/>
        <v>-3.9522718070109097E-2</v>
      </c>
      <c r="AB68" s="176">
        <f t="shared" si="2"/>
        <v>-3.6592281349816291E-2</v>
      </c>
      <c r="AC68" s="176">
        <f t="shared" si="2"/>
        <v>-1.5648752511039254E-2</v>
      </c>
      <c r="AD68" s="176">
        <f t="shared" si="2"/>
        <v>8.5817457863691216E-2</v>
      </c>
      <c r="AE68" s="176">
        <f t="shared" si="2"/>
        <v>-6.0614120532946458E-2</v>
      </c>
      <c r="AF68" s="176">
        <f t="shared" si="2"/>
        <v>3.7048333100534681E-2</v>
      </c>
      <c r="AG68" s="176">
        <f t="shared" si="2"/>
        <v>1.7484838731090413E-2</v>
      </c>
      <c r="AH68" s="176">
        <f t="shared" si="2"/>
        <v>2.4151679146595884E-2</v>
      </c>
      <c r="AI68" s="176">
        <f t="shared" si="2"/>
        <v>4.0060758637984861E-2</v>
      </c>
      <c r="AJ68" s="176">
        <f t="shared" si="2"/>
        <v>0.14006325184503376</v>
      </c>
    </row>
    <row r="69" spans="16:36" x14ac:dyDescent="0.25">
      <c r="P69" s="25">
        <v>40816</v>
      </c>
      <c r="Q69" s="61">
        <v>109.399707034575</v>
      </c>
      <c r="R69" s="16">
        <v>123.860215890077</v>
      </c>
      <c r="S69" s="16">
        <v>130.468220561555</v>
      </c>
      <c r="T69" s="16">
        <v>141.37486084057099</v>
      </c>
      <c r="U69" s="65">
        <v>125.871089154598</v>
      </c>
      <c r="V69" s="66">
        <v>102.74502814003399</v>
      </c>
      <c r="W69" s="61">
        <v>118.497979557755</v>
      </c>
      <c r="X69" s="16">
        <v>124.294332468593</v>
      </c>
      <c r="Y69" s="16">
        <v>135.80158906095301</v>
      </c>
      <c r="Z69" s="64">
        <v>149.201459556907</v>
      </c>
      <c r="AA69" s="176">
        <f t="shared" si="2"/>
        <v>-8.093589119093636E-3</v>
      </c>
      <c r="AB69" s="176">
        <f t="shared" si="2"/>
        <v>-1.0248604309390785E-2</v>
      </c>
      <c r="AC69" s="176">
        <f t="shared" si="2"/>
        <v>-1.1655086039230378E-2</v>
      </c>
      <c r="AD69" s="176">
        <f t="shared" si="2"/>
        <v>0.12141895478720355</v>
      </c>
      <c r="AE69" s="176">
        <f t="shared" si="2"/>
        <v>-5.2996107408888715E-2</v>
      </c>
      <c r="AF69" s="176">
        <f t="shared" si="2"/>
        <v>3.5515414121911393E-2</v>
      </c>
      <c r="AG69" s="176">
        <f t="shared" si="2"/>
        <v>3.7899961447531716E-2</v>
      </c>
      <c r="AH69" s="176">
        <f t="shared" si="2"/>
        <v>3.7593797034495724E-2</v>
      </c>
      <c r="AI69" s="176">
        <f t="shared" si="2"/>
        <v>5.6819361955984915E-2</v>
      </c>
      <c r="AJ69" s="176">
        <f t="shared" si="2"/>
        <v>0.10452038078932424</v>
      </c>
    </row>
    <row r="70" spans="16:36" x14ac:dyDescent="0.25">
      <c r="P70" s="25">
        <v>40908</v>
      </c>
      <c r="Q70" s="61">
        <v>107.850036711127</v>
      </c>
      <c r="R70" s="16">
        <v>119.23422456416</v>
      </c>
      <c r="S70" s="16">
        <v>131.12054987645999</v>
      </c>
      <c r="T70" s="16">
        <v>144.12627534924201</v>
      </c>
      <c r="U70" s="65">
        <v>128.470056913435</v>
      </c>
      <c r="V70" s="66">
        <v>102.323616915562</v>
      </c>
      <c r="W70" s="61">
        <v>121.559282675807</v>
      </c>
      <c r="X70" s="16">
        <v>124.602571919141</v>
      </c>
      <c r="Y70" s="16">
        <v>137.629970992095</v>
      </c>
      <c r="Z70" s="64">
        <v>152.20670172766</v>
      </c>
      <c r="AA70" s="176">
        <f t="shared" si="2"/>
        <v>-7.2685700673525977E-3</v>
      </c>
      <c r="AB70" s="176">
        <f t="shared" si="2"/>
        <v>6.6458624837928415E-3</v>
      </c>
      <c r="AC70" s="176">
        <f t="shared" si="2"/>
        <v>-2.0526338834333857E-2</v>
      </c>
      <c r="AD70" s="176">
        <f t="shared" si="2"/>
        <v>0.12384662736516483</v>
      </c>
      <c r="AE70" s="176">
        <f t="shared" si="2"/>
        <v>-1.794455775400372E-2</v>
      </c>
      <c r="AF70" s="176">
        <f t="shared" si="2"/>
        <v>9.5816568246251954E-3</v>
      </c>
      <c r="AG70" s="176">
        <f t="shared" si="2"/>
        <v>4.8944744184261868E-2</v>
      </c>
      <c r="AH70" s="176">
        <f t="shared" si="2"/>
        <v>4.4106795261770637E-2</v>
      </c>
      <c r="AI70" s="176">
        <f t="shared" si="2"/>
        <v>6.0514250802902625E-2</v>
      </c>
      <c r="AJ70" s="176">
        <f t="shared" si="2"/>
        <v>8.6173920652049318E-2</v>
      </c>
    </row>
    <row r="71" spans="16:36" x14ac:dyDescent="0.25">
      <c r="P71" s="25">
        <v>40999</v>
      </c>
      <c r="Q71" s="61">
        <v>106.959025291174</v>
      </c>
      <c r="R71" s="16">
        <v>118.58095854035599</v>
      </c>
      <c r="S71" s="16">
        <v>131.24726672177599</v>
      </c>
      <c r="T71" s="16">
        <v>146.18563724609399</v>
      </c>
      <c r="U71" s="65">
        <v>126.24535929465701</v>
      </c>
      <c r="V71" s="66">
        <v>103.76604894290401</v>
      </c>
      <c r="W71" s="61">
        <v>125.01333684631</v>
      </c>
      <c r="X71" s="16">
        <v>124.532015529682</v>
      </c>
      <c r="Y71" s="16">
        <v>140.132260365863</v>
      </c>
      <c r="Z71" s="64">
        <v>150.388479671781</v>
      </c>
      <c r="AA71" s="176">
        <f t="shared" si="2"/>
        <v>-4.6383739590849515E-4</v>
      </c>
      <c r="AB71" s="176">
        <f t="shared" si="2"/>
        <v>8.1249632940205707E-4</v>
      </c>
      <c r="AC71" s="176">
        <f t="shared" si="2"/>
        <v>-5.0871286701367202E-3</v>
      </c>
      <c r="AD71" s="176">
        <f t="shared" si="2"/>
        <v>0.10640301337162072</v>
      </c>
      <c r="AE71" s="176">
        <f t="shared" si="2"/>
        <v>-4.0359026690151456E-2</v>
      </c>
      <c r="AF71" s="176">
        <f t="shared" si="2"/>
        <v>3.674496772777669E-2</v>
      </c>
      <c r="AG71" s="176">
        <f t="shared" si="2"/>
        <v>3.8705005609890986E-2</v>
      </c>
      <c r="AH71" s="176">
        <f t="shared" si="2"/>
        <v>4.0813901143687659E-2</v>
      </c>
      <c r="AI71" s="176">
        <f t="shared" si="2"/>
        <v>5.0456686715716348E-2</v>
      </c>
      <c r="AJ71" s="176">
        <f t="shared" si="2"/>
        <v>6.4976049684304149E-2</v>
      </c>
    </row>
    <row r="72" spans="16:36" x14ac:dyDescent="0.25">
      <c r="P72" s="25">
        <v>41090</v>
      </c>
      <c r="Q72" s="61">
        <v>107.774693910552</v>
      </c>
      <c r="R72" s="16">
        <v>120.689614897385</v>
      </c>
      <c r="S72" s="16">
        <v>133.112080326935</v>
      </c>
      <c r="T72" s="16">
        <v>149.91665127609099</v>
      </c>
      <c r="U72" s="65">
        <v>124.617578863416</v>
      </c>
      <c r="V72" s="66">
        <v>104.899745583317</v>
      </c>
      <c r="W72" s="61">
        <v>126.58088833881401</v>
      </c>
      <c r="X72" s="16">
        <v>127.873404569854</v>
      </c>
      <c r="Y72" s="16">
        <v>141.364798812804</v>
      </c>
      <c r="Z72" s="64">
        <v>152.792881264465</v>
      </c>
      <c r="AA72" s="176">
        <f t="shared" si="2"/>
        <v>-5.2924811776706715E-3</v>
      </c>
      <c r="AB72" s="176">
        <f t="shared" si="2"/>
        <v>-2.6617154463946413E-2</v>
      </c>
      <c r="AC72" s="176">
        <f t="shared" si="2"/>
        <v>2.4189421148779422E-2</v>
      </c>
      <c r="AD72" s="176">
        <f t="shared" si="2"/>
        <v>9.4457002070801765E-2</v>
      </c>
      <c r="AE72" s="176">
        <f t="shared" si="2"/>
        <v>-2.4144392659446456E-2</v>
      </c>
      <c r="AF72" s="176">
        <f t="shared" si="2"/>
        <v>3.9289633347570962E-2</v>
      </c>
      <c r="AG72" s="176">
        <f t="shared" si="2"/>
        <v>5.5866431592058952E-2</v>
      </c>
      <c r="AH72" s="176">
        <f t="shared" si="2"/>
        <v>5.33514190706601E-2</v>
      </c>
      <c r="AI72" s="176">
        <f t="shared" si="2"/>
        <v>4.4381902842993259E-2</v>
      </c>
      <c r="AJ72" s="176">
        <f t="shared" si="2"/>
        <v>6.3539190660056422E-2</v>
      </c>
    </row>
    <row r="73" spans="16:36" x14ac:dyDescent="0.25">
      <c r="P73" s="25">
        <v>41182</v>
      </c>
      <c r="Q73" s="61">
        <v>110.01018323681301</v>
      </c>
      <c r="R73" s="16">
        <v>123.910118308514</v>
      </c>
      <c r="S73" s="16">
        <v>136.22830565755899</v>
      </c>
      <c r="T73" s="16">
        <v>155.53002094272099</v>
      </c>
      <c r="U73" s="65">
        <v>128.442823927505</v>
      </c>
      <c r="V73" s="66">
        <v>105.03856394114899</v>
      </c>
      <c r="W73" s="61">
        <v>127.941402172316</v>
      </c>
      <c r="X73" s="16">
        <v>129.58134374569701</v>
      </c>
      <c r="Y73" s="16">
        <v>142.652179859624</v>
      </c>
      <c r="Z73" s="64">
        <v>159.754270973529</v>
      </c>
      <c r="AA73" s="176">
        <f t="shared" si="2"/>
        <v>5.5802361705143966E-3</v>
      </c>
      <c r="AB73" s="176">
        <f t="shared" si="2"/>
        <v>4.0289303614082783E-4</v>
      </c>
      <c r="AC73" s="176">
        <f t="shared" si="2"/>
        <v>4.4149334383589478E-2</v>
      </c>
      <c r="AD73" s="176">
        <f t="shared" si="2"/>
        <v>0.10012501528198037</v>
      </c>
      <c r="AE73" s="176">
        <f t="shared" si="2"/>
        <v>2.0431496940082283E-2</v>
      </c>
      <c r="AF73" s="176">
        <f t="shared" si="2"/>
        <v>2.2322596456823884E-2</v>
      </c>
      <c r="AG73" s="176">
        <f t="shared" si="2"/>
        <v>7.9692688852625926E-2</v>
      </c>
      <c r="AH73" s="176">
        <f t="shared" si="2"/>
        <v>4.2536221661112039E-2</v>
      </c>
      <c r="AI73" s="176">
        <f t="shared" si="2"/>
        <v>5.0445586432690259E-2</v>
      </c>
      <c r="AJ73" s="176">
        <f t="shared" si="2"/>
        <v>7.0728607132673815E-2</v>
      </c>
    </row>
    <row r="74" spans="16:36" x14ac:dyDescent="0.25">
      <c r="P74" s="25">
        <v>41274</v>
      </c>
      <c r="Q74" s="61">
        <v>112.07376980121801</v>
      </c>
      <c r="R74" s="16">
        <v>124.852728237527</v>
      </c>
      <c r="S74" s="16">
        <v>138.04867793970001</v>
      </c>
      <c r="T74" s="16">
        <v>159.75576512267301</v>
      </c>
      <c r="U74" s="65">
        <v>128.90374548027299</v>
      </c>
      <c r="V74" s="66">
        <v>109.853340290102</v>
      </c>
      <c r="W74" s="61">
        <v>128.91398693328699</v>
      </c>
      <c r="X74" s="16">
        <v>128.542233674112</v>
      </c>
      <c r="Y74" s="16">
        <v>142.65835058157799</v>
      </c>
      <c r="Z74" s="64">
        <v>163.878522959712</v>
      </c>
      <c r="AA74" s="176">
        <f t="shared" si="2"/>
        <v>3.9163019493485551E-2</v>
      </c>
      <c r="AB74" s="176">
        <f t="shared" si="2"/>
        <v>4.7121568441481188E-2</v>
      </c>
      <c r="AC74" s="176">
        <f t="shared" si="2"/>
        <v>5.2837850891928273E-2</v>
      </c>
      <c r="AD74" s="176">
        <f t="shared" si="2"/>
        <v>0.10844302841767162</v>
      </c>
      <c r="AE74" s="176">
        <f t="shared" si="2"/>
        <v>3.375794930410958E-3</v>
      </c>
      <c r="AF74" s="176">
        <f t="shared" si="2"/>
        <v>7.358734573225223E-2</v>
      </c>
      <c r="AG74" s="176">
        <f t="shared" si="2"/>
        <v>6.0503024496242341E-2</v>
      </c>
      <c r="AH74" s="176">
        <f t="shared" si="2"/>
        <v>3.1617820517602091E-2</v>
      </c>
      <c r="AI74" s="176">
        <f t="shared" si="2"/>
        <v>3.6535498432763713E-2</v>
      </c>
      <c r="AJ74" s="176">
        <f t="shared" si="2"/>
        <v>7.6684016535199184E-2</v>
      </c>
    </row>
    <row r="75" spans="16:36" x14ac:dyDescent="0.25">
      <c r="P75" s="25">
        <v>41364</v>
      </c>
      <c r="Q75" s="61">
        <v>114.167435079265</v>
      </c>
      <c r="R75" s="16">
        <v>125.131969825383</v>
      </c>
      <c r="S75" s="16">
        <v>141.111832950436</v>
      </c>
      <c r="T75" s="16">
        <v>163.471520640237</v>
      </c>
      <c r="U75" s="65">
        <v>128.569088294588</v>
      </c>
      <c r="V75" s="66">
        <v>113.536442982952</v>
      </c>
      <c r="W75" s="61">
        <v>134.760106027869</v>
      </c>
      <c r="X75" s="16">
        <v>130.04211989698101</v>
      </c>
      <c r="Y75" s="16">
        <v>145.22726450976799</v>
      </c>
      <c r="Z75" s="64">
        <v>166.43568799189899</v>
      </c>
      <c r="AA75" s="176">
        <f t="shared" si="2"/>
        <v>6.7394123763446778E-2</v>
      </c>
      <c r="AB75" s="176">
        <f t="shared" si="2"/>
        <v>5.5245052541867734E-2</v>
      </c>
      <c r="AC75" s="176">
        <f t="shared" si="2"/>
        <v>7.516016504611378E-2</v>
      </c>
      <c r="AD75" s="176">
        <f t="shared" si="2"/>
        <v>0.11824611309142052</v>
      </c>
      <c r="AE75" s="176">
        <f t="shared" si="2"/>
        <v>1.8406450842342714E-2</v>
      </c>
      <c r="AF75" s="176">
        <f t="shared" si="2"/>
        <v>9.4157907519674566E-2</v>
      </c>
      <c r="AG75" s="176">
        <f t="shared" si="2"/>
        <v>7.7965834905611597E-2</v>
      </c>
      <c r="AH75" s="176">
        <f t="shared" si="2"/>
        <v>4.4246488293491648E-2</v>
      </c>
      <c r="AI75" s="176">
        <f t="shared" si="2"/>
        <v>3.6358538216701541E-2</v>
      </c>
      <c r="AJ75" s="176">
        <f t="shared" si="2"/>
        <v>0.10670503721522162</v>
      </c>
    </row>
    <row r="76" spans="16:36" x14ac:dyDescent="0.25">
      <c r="P76" s="25">
        <v>41455</v>
      </c>
      <c r="Q76" s="61">
        <v>117.04107316871701</v>
      </c>
      <c r="R76" s="16">
        <v>128.65347823444</v>
      </c>
      <c r="S76" s="16">
        <v>148.45467025482199</v>
      </c>
      <c r="T76" s="16">
        <v>170.372817774487</v>
      </c>
      <c r="U76" s="65">
        <v>131.32951777537599</v>
      </c>
      <c r="V76" s="66">
        <v>114.981509598694</v>
      </c>
      <c r="W76" s="61">
        <v>143.349538598224</v>
      </c>
      <c r="X76" s="16">
        <v>133.276197681582</v>
      </c>
      <c r="Y76" s="16">
        <v>151.969803527632</v>
      </c>
      <c r="Z76" s="64">
        <v>169.39520726037699</v>
      </c>
      <c r="AA76" s="176">
        <f t="shared" si="2"/>
        <v>8.5979174905898237E-2</v>
      </c>
      <c r="AB76" s="176">
        <f t="shared" si="2"/>
        <v>6.5986318241434416E-2</v>
      </c>
      <c r="AC76" s="176">
        <f t="shared" si="2"/>
        <v>0.11526068776180365</v>
      </c>
      <c r="AD76" s="176">
        <f t="shared" si="2"/>
        <v>0.13645026302464114</v>
      </c>
      <c r="AE76" s="176">
        <f t="shared" si="2"/>
        <v>5.3860289801621386E-2</v>
      </c>
      <c r="AF76" s="176">
        <f t="shared" ref="AF76:AJ113" si="3">IFERROR(V76/V72-1,"NULL")</f>
        <v>9.6108564985694089E-2</v>
      </c>
      <c r="AG76" s="176">
        <f t="shared" si="3"/>
        <v>0.13247379189286468</v>
      </c>
      <c r="AH76" s="176">
        <f t="shared" si="3"/>
        <v>4.2251108664089765E-2</v>
      </c>
      <c r="AI76" s="176">
        <f t="shared" si="3"/>
        <v>7.5018709069654577E-2</v>
      </c>
      <c r="AJ76" s="176">
        <f t="shared" si="3"/>
        <v>0.10865902821202433</v>
      </c>
    </row>
    <row r="77" spans="16:36" x14ac:dyDescent="0.25">
      <c r="P77" s="25">
        <v>41547</v>
      </c>
      <c r="Q77" s="61">
        <v>119.579495782295</v>
      </c>
      <c r="R77" s="16">
        <v>133.35716175332001</v>
      </c>
      <c r="S77" s="16">
        <v>151.79742714518201</v>
      </c>
      <c r="T77" s="16">
        <v>177.15682348858999</v>
      </c>
      <c r="U77" s="65">
        <v>130.32167507786201</v>
      </c>
      <c r="V77" s="66">
        <v>117.002805782096</v>
      </c>
      <c r="W77" s="61">
        <v>147.6112568275</v>
      </c>
      <c r="X77" s="16">
        <v>136.41668616489201</v>
      </c>
      <c r="Y77" s="16">
        <v>154.93631250005399</v>
      </c>
      <c r="Z77" s="64">
        <v>173.464802306808</v>
      </c>
      <c r="AA77" s="176">
        <f t="shared" ref="AA77:AE113" si="4">IFERROR(Q77/Q73-1,"NULL")</f>
        <v>8.6985697722933963E-2</v>
      </c>
      <c r="AB77" s="176">
        <f t="shared" si="4"/>
        <v>7.6241097771245547E-2</v>
      </c>
      <c r="AC77" s="176">
        <f t="shared" si="4"/>
        <v>0.11428697885122041</v>
      </c>
      <c r="AD77" s="176">
        <f t="shared" si="4"/>
        <v>0.13905227051846003</v>
      </c>
      <c r="AE77" s="176">
        <f t="shared" si="4"/>
        <v>1.4627918422421615E-2</v>
      </c>
      <c r="AF77" s="176">
        <f t="shared" si="3"/>
        <v>0.11390332647398282</v>
      </c>
      <c r="AG77" s="176">
        <f t="shared" si="3"/>
        <v>0.15374112149163355</v>
      </c>
      <c r="AH77" s="176">
        <f t="shared" si="3"/>
        <v>5.2749433071240137E-2</v>
      </c>
      <c r="AI77" s="176">
        <f t="shared" si="3"/>
        <v>8.6112477583715208E-2</v>
      </c>
      <c r="AJ77" s="176">
        <f t="shared" si="3"/>
        <v>8.5822627775321347E-2</v>
      </c>
    </row>
    <row r="78" spans="16:36" x14ac:dyDescent="0.25">
      <c r="P78" s="25">
        <v>41639</v>
      </c>
      <c r="Q78" s="61">
        <v>121.402751824273</v>
      </c>
      <c r="R78" s="16">
        <v>136.07017280219301</v>
      </c>
      <c r="S78" s="16">
        <v>150.40977719745501</v>
      </c>
      <c r="T78" s="16">
        <v>180.96670724388301</v>
      </c>
      <c r="U78" s="65">
        <v>135.41322011420399</v>
      </c>
      <c r="V78" s="66">
        <v>116.425316335365</v>
      </c>
      <c r="W78" s="61">
        <v>147.121061097964</v>
      </c>
      <c r="X78" s="16">
        <v>140.89368080523599</v>
      </c>
      <c r="Y78" s="16">
        <v>156.746000417951</v>
      </c>
      <c r="Z78" s="64">
        <v>178.27979818542599</v>
      </c>
      <c r="AA78" s="176">
        <f t="shared" si="4"/>
        <v>8.3239655805292578E-2</v>
      </c>
      <c r="AB78" s="176">
        <f t="shared" si="4"/>
        <v>8.9845410052436403E-2</v>
      </c>
      <c r="AC78" s="176">
        <f t="shared" si="4"/>
        <v>8.9541598240834741E-2</v>
      </c>
      <c r="AD78" s="176">
        <f t="shared" si="4"/>
        <v>0.13277105902827713</v>
      </c>
      <c r="AE78" s="176">
        <f t="shared" si="4"/>
        <v>5.0498723754518027E-2</v>
      </c>
      <c r="AF78" s="176">
        <f t="shared" si="3"/>
        <v>5.9824999657795086E-2</v>
      </c>
      <c r="AG78" s="176">
        <f t="shared" si="3"/>
        <v>0.14123428029651408</v>
      </c>
      <c r="AH78" s="176">
        <f t="shared" si="3"/>
        <v>9.6088630001857078E-2</v>
      </c>
      <c r="AI78" s="176">
        <f t="shared" si="3"/>
        <v>9.8750965358435749E-2</v>
      </c>
      <c r="AJ78" s="176">
        <f t="shared" si="3"/>
        <v>8.7877746062273276E-2</v>
      </c>
    </row>
    <row r="79" spans="16:36" x14ac:dyDescent="0.25">
      <c r="P79" s="25">
        <v>41729</v>
      </c>
      <c r="Q79" s="61">
        <v>124.801137532236</v>
      </c>
      <c r="R79" s="16">
        <v>140.129187677494</v>
      </c>
      <c r="S79" s="16">
        <v>153.12343855911701</v>
      </c>
      <c r="T79" s="16">
        <v>187.27853609824601</v>
      </c>
      <c r="U79" s="65">
        <v>139.356299278683</v>
      </c>
      <c r="V79" s="66">
        <v>119.623315646487</v>
      </c>
      <c r="W79" s="61">
        <v>146.74465708423801</v>
      </c>
      <c r="X79" s="16">
        <v>146.11776141246099</v>
      </c>
      <c r="Y79" s="16">
        <v>159.99229271354201</v>
      </c>
      <c r="Z79" s="64">
        <v>176.72152040416</v>
      </c>
      <c r="AA79" s="176">
        <f t="shared" si="4"/>
        <v>9.3141292397329822E-2</v>
      </c>
      <c r="AB79" s="176">
        <f t="shared" si="4"/>
        <v>0.11985120887203382</v>
      </c>
      <c r="AC79" s="176">
        <f t="shared" si="4"/>
        <v>8.5121179121101509E-2</v>
      </c>
      <c r="AD79" s="176">
        <f t="shared" si="4"/>
        <v>0.1456340245980996</v>
      </c>
      <c r="AE79" s="176">
        <f t="shared" si="4"/>
        <v>8.3902057074391356E-2</v>
      </c>
      <c r="AF79" s="176">
        <f t="shared" si="3"/>
        <v>5.3611620230598289E-2</v>
      </c>
      <c r="AG79" s="176">
        <f t="shared" si="3"/>
        <v>8.8932484617447294E-2</v>
      </c>
      <c r="AH79" s="176">
        <f t="shared" si="3"/>
        <v>0.12361872851822975</v>
      </c>
      <c r="AI79" s="176">
        <f t="shared" si="3"/>
        <v>0.10166843156906613</v>
      </c>
      <c r="AJ79" s="176">
        <f t="shared" si="3"/>
        <v>6.1800642256254923E-2</v>
      </c>
    </row>
    <row r="80" spans="16:36" x14ac:dyDescent="0.25">
      <c r="P80" s="25">
        <v>41820</v>
      </c>
      <c r="Q80" s="61">
        <v>130.22314470357699</v>
      </c>
      <c r="R80" s="16">
        <v>146.738853267618</v>
      </c>
      <c r="S80" s="16">
        <v>159.811247265275</v>
      </c>
      <c r="T80" s="16">
        <v>198.21510669088201</v>
      </c>
      <c r="U80" s="65">
        <v>143.95974242515001</v>
      </c>
      <c r="V80" s="66">
        <v>126.024978431817</v>
      </c>
      <c r="W80" s="61">
        <v>152.59364587372201</v>
      </c>
      <c r="X80" s="16">
        <v>148.989522482892</v>
      </c>
      <c r="Y80" s="16">
        <v>161.44923630760101</v>
      </c>
      <c r="Z80" s="64">
        <v>176.35425512762799</v>
      </c>
      <c r="AA80" s="176">
        <f t="shared" si="4"/>
        <v>0.1126277398008626</v>
      </c>
      <c r="AB80" s="176">
        <f t="shared" si="4"/>
        <v>0.14057431855998281</v>
      </c>
      <c r="AC80" s="176">
        <f t="shared" si="4"/>
        <v>7.6498617328504936E-2</v>
      </c>
      <c r="AD80" s="176">
        <f t="shared" si="4"/>
        <v>0.16341978303867877</v>
      </c>
      <c r="AE80" s="176">
        <f t="shared" si="4"/>
        <v>9.6172017256444642E-2</v>
      </c>
      <c r="AF80" s="176">
        <f t="shared" si="3"/>
        <v>9.6045606564626684E-2</v>
      </c>
      <c r="AG80" s="176">
        <f t="shared" si="3"/>
        <v>6.4486480848795269E-2</v>
      </c>
      <c r="AH80" s="176">
        <f t="shared" si="3"/>
        <v>0.11790045840632124</v>
      </c>
      <c r="AI80" s="176">
        <f t="shared" si="3"/>
        <v>6.2377081235387655E-2</v>
      </c>
      <c r="AJ80" s="176">
        <f t="shared" si="3"/>
        <v>4.1081728224779512E-2</v>
      </c>
    </row>
    <row r="81" spans="15:36" x14ac:dyDescent="0.25">
      <c r="P81" s="25">
        <v>41912</v>
      </c>
      <c r="Q81" s="61">
        <v>132.34372629718101</v>
      </c>
      <c r="R81" s="16">
        <v>150.462809277828</v>
      </c>
      <c r="S81" s="16">
        <v>164.454996401931</v>
      </c>
      <c r="T81" s="16">
        <v>203.62881066574499</v>
      </c>
      <c r="U81" s="65">
        <v>150.70548440634701</v>
      </c>
      <c r="V81" s="66">
        <v>131.549455090826</v>
      </c>
      <c r="W81" s="61">
        <v>157.201686453001</v>
      </c>
      <c r="X81" s="16">
        <v>152.03228818511201</v>
      </c>
      <c r="Y81" s="16">
        <v>163.33494513630399</v>
      </c>
      <c r="Z81" s="64">
        <v>186.683542143376</v>
      </c>
      <c r="AA81" s="176">
        <f t="shared" si="4"/>
        <v>0.10674263536053386</v>
      </c>
      <c r="AB81" s="176">
        <f t="shared" si="4"/>
        <v>0.12826943299940274</v>
      </c>
      <c r="AC81" s="176">
        <f t="shared" si="4"/>
        <v>8.3384609968672585E-2</v>
      </c>
      <c r="AD81" s="176">
        <f t="shared" si="4"/>
        <v>0.14942685613721207</v>
      </c>
      <c r="AE81" s="176">
        <f t="shared" si="4"/>
        <v>0.15641150496497591</v>
      </c>
      <c r="AF81" s="176">
        <f t="shared" si="3"/>
        <v>0.12432735447234844</v>
      </c>
      <c r="AG81" s="176">
        <f t="shared" si="3"/>
        <v>6.4970855418624796E-2</v>
      </c>
      <c r="AH81" s="176">
        <f t="shared" si="3"/>
        <v>0.11446988238187239</v>
      </c>
      <c r="AI81" s="176">
        <f t="shared" si="3"/>
        <v>5.4206999642172793E-2</v>
      </c>
      <c r="AJ81" s="176">
        <f t="shared" si="3"/>
        <v>7.6204161655734293E-2</v>
      </c>
    </row>
    <row r="82" spans="15:36" x14ac:dyDescent="0.25">
      <c r="P82" s="25">
        <v>42004</v>
      </c>
      <c r="Q82" s="61">
        <v>132.72123373969001</v>
      </c>
      <c r="R82" s="16">
        <v>151.514249481809</v>
      </c>
      <c r="S82" s="16">
        <v>165.984612745281</v>
      </c>
      <c r="T82" s="16">
        <v>203.43901896844801</v>
      </c>
      <c r="U82" s="65">
        <v>158.56074183574401</v>
      </c>
      <c r="V82" s="66">
        <v>138.981632574385</v>
      </c>
      <c r="W82" s="61">
        <v>160.18746438801401</v>
      </c>
      <c r="X82" s="16">
        <v>157.262434569379</v>
      </c>
      <c r="Y82" s="16">
        <v>168.2271219966</v>
      </c>
      <c r="Z82" s="64">
        <v>195.96412178506799</v>
      </c>
      <c r="AA82" s="176">
        <f t="shared" si="4"/>
        <v>9.3230851404424442E-2</v>
      </c>
      <c r="AB82" s="176">
        <f t="shared" si="4"/>
        <v>0.11350082359392055</v>
      </c>
      <c r="AC82" s="176">
        <f t="shared" si="4"/>
        <v>0.10354935588648373</v>
      </c>
      <c r="AD82" s="176">
        <f t="shared" si="4"/>
        <v>0.12417925963740828</v>
      </c>
      <c r="AE82" s="176">
        <f t="shared" si="4"/>
        <v>0.17093989569126267</v>
      </c>
      <c r="AF82" s="176">
        <f t="shared" si="3"/>
        <v>0.19374064807387925</v>
      </c>
      <c r="AG82" s="176">
        <f t="shared" si="3"/>
        <v>8.8813954933002037E-2</v>
      </c>
      <c r="AH82" s="176">
        <f t="shared" si="3"/>
        <v>0.11617805476152121</v>
      </c>
      <c r="AI82" s="176">
        <f t="shared" si="3"/>
        <v>7.3246663698183667E-2</v>
      </c>
      <c r="AJ82" s="176">
        <f t="shared" si="3"/>
        <v>9.9194209212918327E-2</v>
      </c>
    </row>
    <row r="83" spans="15:36" x14ac:dyDescent="0.25">
      <c r="P83" s="25">
        <v>42094</v>
      </c>
      <c r="Q83" s="61">
        <v>137.29008214751701</v>
      </c>
      <c r="R83" s="16">
        <v>155.161088280466</v>
      </c>
      <c r="S83" s="16">
        <v>168.961698907798</v>
      </c>
      <c r="T83" s="16">
        <v>208.79784352003</v>
      </c>
      <c r="U83" s="65">
        <v>161.44540450399501</v>
      </c>
      <c r="V83" s="66">
        <v>139.372415793984</v>
      </c>
      <c r="W83" s="61">
        <v>167.77937094331901</v>
      </c>
      <c r="X83" s="16">
        <v>161.16801121716401</v>
      </c>
      <c r="Y83" s="16">
        <v>174.26729137515099</v>
      </c>
      <c r="Z83" s="64">
        <v>200.441015443645</v>
      </c>
      <c r="AA83" s="176">
        <f t="shared" si="4"/>
        <v>0.10007075946767818</v>
      </c>
      <c r="AB83" s="176">
        <f t="shared" si="4"/>
        <v>0.10727173155080139</v>
      </c>
      <c r="AC83" s="176">
        <f t="shared" si="4"/>
        <v>0.10343459171057101</v>
      </c>
      <c r="AD83" s="176">
        <f t="shared" si="4"/>
        <v>0.11490535899156651</v>
      </c>
      <c r="AE83" s="176">
        <f t="shared" si="4"/>
        <v>0.15850812155350424</v>
      </c>
      <c r="AF83" s="176">
        <f t="shared" si="3"/>
        <v>0.16509407084033612</v>
      </c>
      <c r="AG83" s="176">
        <f t="shared" si="3"/>
        <v>0.14334228091865819</v>
      </c>
      <c r="AH83" s="176">
        <f t="shared" si="3"/>
        <v>0.10300082385069675</v>
      </c>
      <c r="AI83" s="176">
        <f t="shared" si="3"/>
        <v>8.9223039557084327E-2</v>
      </c>
      <c r="AJ83" s="176">
        <f t="shared" si="3"/>
        <v>0.13421961844397212</v>
      </c>
    </row>
    <row r="84" spans="15:36" x14ac:dyDescent="0.25">
      <c r="P84" s="25">
        <v>42185</v>
      </c>
      <c r="Q84" s="61">
        <v>143.312312593315</v>
      </c>
      <c r="R84" s="16">
        <v>161.86035737381701</v>
      </c>
      <c r="S84" s="16">
        <v>172.59881992097601</v>
      </c>
      <c r="T84" s="16">
        <v>220.45324712720401</v>
      </c>
      <c r="U84" s="65">
        <v>165.589659624033</v>
      </c>
      <c r="V84" s="66">
        <v>140.55113516717</v>
      </c>
      <c r="W84" s="61">
        <v>173.250646163167</v>
      </c>
      <c r="X84" s="16">
        <v>164.32802996054801</v>
      </c>
      <c r="Y84" s="16">
        <v>177.04443896257001</v>
      </c>
      <c r="Z84" s="64">
        <v>205.633881304038</v>
      </c>
      <c r="AA84" s="176">
        <f t="shared" si="4"/>
        <v>0.10051337586365694</v>
      </c>
      <c r="AB84" s="176">
        <f t="shared" si="4"/>
        <v>0.10305044485130921</v>
      </c>
      <c r="AC84" s="176">
        <f t="shared" si="4"/>
        <v>8.0016725196284666E-2</v>
      </c>
      <c r="AD84" s="176">
        <f t="shared" si="4"/>
        <v>0.11219195553547068</v>
      </c>
      <c r="AE84" s="176">
        <f t="shared" si="4"/>
        <v>0.150249763124779</v>
      </c>
      <c r="AF84" s="176">
        <f t="shared" si="3"/>
        <v>0.11526410808482734</v>
      </c>
      <c r="AG84" s="176">
        <f t="shared" si="3"/>
        <v>0.13537261116717514</v>
      </c>
      <c r="AH84" s="176">
        <f t="shared" si="3"/>
        <v>0.10295024255425256</v>
      </c>
      <c r="AI84" s="176">
        <f t="shared" si="3"/>
        <v>9.659508469433864E-2</v>
      </c>
      <c r="AJ84" s="176">
        <f t="shared" si="3"/>
        <v>0.1660273303596802</v>
      </c>
    </row>
    <row r="85" spans="15:36" x14ac:dyDescent="0.25">
      <c r="P85" s="25">
        <v>42277</v>
      </c>
      <c r="Q85" s="61">
        <v>143.49978655774001</v>
      </c>
      <c r="R85" s="16">
        <v>164.53176513320301</v>
      </c>
      <c r="S85" s="16">
        <v>173.93816309438299</v>
      </c>
      <c r="T85" s="16">
        <v>225.993527974263</v>
      </c>
      <c r="U85" s="65">
        <v>166.29709144230799</v>
      </c>
      <c r="V85" s="66">
        <v>146.20738608785101</v>
      </c>
      <c r="W85" s="61">
        <v>173.10147479815899</v>
      </c>
      <c r="X85" s="16">
        <v>166.044960765095</v>
      </c>
      <c r="Y85" s="16">
        <v>178.028699790031</v>
      </c>
      <c r="Z85" s="64">
        <v>209.19261488738599</v>
      </c>
      <c r="AA85" s="176">
        <f t="shared" si="4"/>
        <v>8.4296102072173751E-2</v>
      </c>
      <c r="AB85" s="176">
        <f t="shared" si="4"/>
        <v>9.350454057651425E-2</v>
      </c>
      <c r="AC85" s="176">
        <f t="shared" si="4"/>
        <v>5.7664205405319358E-2</v>
      </c>
      <c r="AD85" s="176">
        <f t="shared" si="4"/>
        <v>0.10983081046045839</v>
      </c>
      <c r="AE85" s="176">
        <f t="shared" si="4"/>
        <v>0.10345746272857159</v>
      </c>
      <c r="AF85" s="176">
        <f t="shared" si="3"/>
        <v>0.111425250578991</v>
      </c>
      <c r="AG85" s="176">
        <f t="shared" si="3"/>
        <v>0.10114260669787134</v>
      </c>
      <c r="AH85" s="176">
        <f t="shared" si="3"/>
        <v>9.2169056634347157E-2</v>
      </c>
      <c r="AI85" s="176">
        <f t="shared" si="3"/>
        <v>8.9960875435841192E-2</v>
      </c>
      <c r="AJ85" s="176">
        <f t="shared" si="3"/>
        <v>0.12057341791127274</v>
      </c>
    </row>
    <row r="86" spans="15:36" x14ac:dyDescent="0.25">
      <c r="P86" s="25">
        <v>42369</v>
      </c>
      <c r="Q86" s="61">
        <v>141.662480314654</v>
      </c>
      <c r="R86" s="16">
        <v>164.08359476980399</v>
      </c>
      <c r="S86" s="16">
        <v>175.08014459722</v>
      </c>
      <c r="T86" s="16">
        <v>225.636132294909</v>
      </c>
      <c r="U86" s="65">
        <v>171.50203362226199</v>
      </c>
      <c r="V86" s="66">
        <v>151.327249682326</v>
      </c>
      <c r="W86" s="61">
        <v>168.19079597504799</v>
      </c>
      <c r="X86" s="16">
        <v>167.677886042099</v>
      </c>
      <c r="Y86" s="16">
        <v>179.14709744275501</v>
      </c>
      <c r="Z86" s="64">
        <v>212.635126465919</v>
      </c>
      <c r="AA86" s="176">
        <f t="shared" si="4"/>
        <v>6.7368621606552548E-2</v>
      </c>
      <c r="AB86" s="176">
        <f t="shared" si="4"/>
        <v>8.2958172785617013E-2</v>
      </c>
      <c r="AC86" s="176">
        <f t="shared" si="4"/>
        <v>5.4797439964492156E-2</v>
      </c>
      <c r="AD86" s="176">
        <f t="shared" si="4"/>
        <v>0.10910941981048183</v>
      </c>
      <c r="AE86" s="176">
        <f t="shared" si="4"/>
        <v>8.1617250504063099E-2</v>
      </c>
      <c r="AF86" s="176">
        <f t="shared" si="3"/>
        <v>8.8829127124646856E-2</v>
      </c>
      <c r="AG86" s="176">
        <f t="shared" si="3"/>
        <v>4.9962283987765144E-2</v>
      </c>
      <c r="AH86" s="176">
        <f t="shared" si="3"/>
        <v>6.622974838994411E-2</v>
      </c>
      <c r="AI86" s="176">
        <f t="shared" si="3"/>
        <v>6.4912098100184501E-2</v>
      </c>
      <c r="AJ86" s="176">
        <f t="shared" si="3"/>
        <v>8.5071718889111914E-2</v>
      </c>
    </row>
    <row r="87" spans="15:36" x14ac:dyDescent="0.25">
      <c r="P87" s="25">
        <v>42460</v>
      </c>
      <c r="Q87" s="61">
        <v>144.43617978045401</v>
      </c>
      <c r="R87" s="16">
        <v>169.97294014399401</v>
      </c>
      <c r="S87" s="16">
        <v>178.985519638168</v>
      </c>
      <c r="T87" s="16">
        <v>233.01547828539</v>
      </c>
      <c r="U87" s="65">
        <v>175.342843514327</v>
      </c>
      <c r="V87" s="66">
        <v>153.71730657201101</v>
      </c>
      <c r="W87" s="61">
        <v>165.54908585349</v>
      </c>
      <c r="X87" s="16">
        <v>172.248529809567</v>
      </c>
      <c r="Y87" s="16">
        <v>179.52917000067899</v>
      </c>
      <c r="Z87" s="64">
        <v>217.485572537282</v>
      </c>
      <c r="AA87" s="176">
        <f t="shared" si="4"/>
        <v>5.2051084252820123E-2</v>
      </c>
      <c r="AB87" s="176">
        <f t="shared" si="4"/>
        <v>9.5461123840240081E-2</v>
      </c>
      <c r="AC87" s="176">
        <f t="shared" si="4"/>
        <v>5.9325993968845969E-2</v>
      </c>
      <c r="AD87" s="176">
        <f t="shared" si="4"/>
        <v>0.1159860387305045</v>
      </c>
      <c r="AE87" s="176">
        <f t="shared" si="4"/>
        <v>8.6081353960050899E-2</v>
      </c>
      <c r="AF87" s="176">
        <f t="shared" si="3"/>
        <v>0.1029248915311276</v>
      </c>
      <c r="AG87" s="176">
        <f t="shared" si="3"/>
        <v>-1.3292963713533501E-2</v>
      </c>
      <c r="AH87" s="176">
        <f t="shared" si="3"/>
        <v>6.8751351516478598E-2</v>
      </c>
      <c r="AI87" s="176">
        <f t="shared" si="3"/>
        <v>3.0194298562893129E-2</v>
      </c>
      <c r="AJ87" s="176">
        <f t="shared" si="3"/>
        <v>8.503527611807149E-2</v>
      </c>
    </row>
    <row r="88" spans="15:36" x14ac:dyDescent="0.25">
      <c r="P88" s="25">
        <v>42551</v>
      </c>
      <c r="Q88" s="61">
        <v>149.295093493612</v>
      </c>
      <c r="R88" s="16">
        <v>180.292505025227</v>
      </c>
      <c r="S88" s="16">
        <v>184.258051759605</v>
      </c>
      <c r="T88" s="16">
        <v>247.83116735247199</v>
      </c>
      <c r="U88" s="65">
        <v>180.294961322859</v>
      </c>
      <c r="V88" s="66">
        <v>160.477554471573</v>
      </c>
      <c r="W88" s="61">
        <v>170.81636415455901</v>
      </c>
      <c r="X88" s="16">
        <v>176.773700870347</v>
      </c>
      <c r="Y88" s="16">
        <v>180.76402337019101</v>
      </c>
      <c r="Z88" s="64">
        <v>222.33948074054999</v>
      </c>
      <c r="AA88" s="176">
        <f t="shared" si="4"/>
        <v>4.1746454244128151E-2</v>
      </c>
      <c r="AB88" s="176">
        <f t="shared" si="4"/>
        <v>0.11387685008529225</v>
      </c>
      <c r="AC88" s="176">
        <f t="shared" si="4"/>
        <v>6.7551051878379731E-2</v>
      </c>
      <c r="AD88" s="176">
        <f t="shared" si="4"/>
        <v>0.12418923550475358</v>
      </c>
      <c r="AE88" s="176">
        <f t="shared" si="4"/>
        <v>8.8805676225278685E-2</v>
      </c>
      <c r="AF88" s="176">
        <f t="shared" si="3"/>
        <v>0.14177344978895201</v>
      </c>
      <c r="AG88" s="176">
        <f t="shared" si="3"/>
        <v>-1.405063740030954E-2</v>
      </c>
      <c r="AH88" s="176">
        <f t="shared" si="3"/>
        <v>7.5736749918969837E-2</v>
      </c>
      <c r="AI88" s="176">
        <f t="shared" si="3"/>
        <v>2.1009326412152252E-2</v>
      </c>
      <c r="AJ88" s="176">
        <f t="shared" si="3"/>
        <v>8.1239527895756058E-2</v>
      </c>
    </row>
    <row r="89" spans="15:36" x14ac:dyDescent="0.25">
      <c r="P89" s="25">
        <v>42643</v>
      </c>
      <c r="Q89" s="61">
        <v>153.500420973129</v>
      </c>
      <c r="R89" s="16">
        <v>182.49285002819201</v>
      </c>
      <c r="S89" s="16">
        <v>189.06861631108501</v>
      </c>
      <c r="T89" s="16">
        <v>255.09431254184801</v>
      </c>
      <c r="U89" s="65">
        <v>188.065602625201</v>
      </c>
      <c r="V89" s="66">
        <v>162.40915048317299</v>
      </c>
      <c r="W89" s="61">
        <v>176.177454460028</v>
      </c>
      <c r="X89" s="16">
        <v>179.101019268176</v>
      </c>
      <c r="Y89" s="16">
        <v>184.30612846854501</v>
      </c>
      <c r="Z89" s="64">
        <v>226.80741754045999</v>
      </c>
      <c r="AA89" s="176">
        <f t="shared" si="4"/>
        <v>6.969093582146213E-2</v>
      </c>
      <c r="AB89" s="176">
        <f t="shared" si="4"/>
        <v>0.10916484655985981</v>
      </c>
      <c r="AC89" s="176">
        <f t="shared" si="4"/>
        <v>8.6987541707519878E-2</v>
      </c>
      <c r="AD89" s="176">
        <f t="shared" si="4"/>
        <v>0.12876822105675134</v>
      </c>
      <c r="AE89" s="176">
        <f t="shared" si="4"/>
        <v>0.13090133443761975</v>
      </c>
      <c r="AF89" s="176">
        <f t="shared" si="3"/>
        <v>0.11081358355990933</v>
      </c>
      <c r="AG89" s="176">
        <f t="shared" si="3"/>
        <v>1.7769806210234051E-2</v>
      </c>
      <c r="AH89" s="176">
        <f t="shared" si="3"/>
        <v>7.862965815356171E-2</v>
      </c>
      <c r="AI89" s="176">
        <f t="shared" si="3"/>
        <v>3.5260767988069874E-2</v>
      </c>
      <c r="AJ89" s="176">
        <f t="shared" si="3"/>
        <v>8.4203750034658409E-2</v>
      </c>
    </row>
    <row r="90" spans="15:36" x14ac:dyDescent="0.25">
      <c r="O90" s="68"/>
      <c r="P90" s="25">
        <v>42735</v>
      </c>
      <c r="Q90" s="61">
        <v>156.55603980984901</v>
      </c>
      <c r="R90" s="16">
        <v>180.86466924256999</v>
      </c>
      <c r="S90" s="16">
        <v>193.266838622964</v>
      </c>
      <c r="T90" s="16">
        <v>254.91545069694499</v>
      </c>
      <c r="U90" s="65">
        <v>193.75054177358899</v>
      </c>
      <c r="V90" s="66">
        <v>165.664308284399</v>
      </c>
      <c r="W90" s="61">
        <v>174.69893670068299</v>
      </c>
      <c r="X90" s="16">
        <v>182.06008581733801</v>
      </c>
      <c r="Y90" s="16">
        <v>189.10981354953699</v>
      </c>
      <c r="Z90" s="64">
        <v>229.14177179150701</v>
      </c>
      <c r="AA90" s="176">
        <f t="shared" si="4"/>
        <v>0.10513411499018033</v>
      </c>
      <c r="AB90" s="176">
        <f t="shared" si="4"/>
        <v>0.10227149457755647</v>
      </c>
      <c r="AC90" s="176">
        <f t="shared" si="4"/>
        <v>0.10387639368006774</v>
      </c>
      <c r="AD90" s="176">
        <f t="shared" si="4"/>
        <v>0.1297634297496626</v>
      </c>
      <c r="AE90" s="176">
        <f t="shared" si="4"/>
        <v>0.12972737221489727</v>
      </c>
      <c r="AF90" s="176">
        <f t="shared" si="3"/>
        <v>9.4742081364526776E-2</v>
      </c>
      <c r="AG90" s="176">
        <f t="shared" si="3"/>
        <v>3.8694987367801748E-2</v>
      </c>
      <c r="AH90" s="176">
        <f t="shared" si="3"/>
        <v>8.5772788020646029E-2</v>
      </c>
      <c r="AI90" s="176">
        <f t="shared" si="3"/>
        <v>5.5611931474164544E-2</v>
      </c>
      <c r="AJ90" s="176">
        <f t="shared" si="3"/>
        <v>7.7628967517902936E-2</v>
      </c>
    </row>
    <row r="91" spans="15:36" x14ac:dyDescent="0.25">
      <c r="O91" s="69"/>
      <c r="P91" s="25">
        <v>42825</v>
      </c>
      <c r="Q91" s="61">
        <v>162.053521858023</v>
      </c>
      <c r="R91" s="16">
        <v>191.16011902795401</v>
      </c>
      <c r="S91" s="16">
        <v>199.49970073781299</v>
      </c>
      <c r="T91" s="16">
        <v>262.83467320273598</v>
      </c>
      <c r="U91" s="65">
        <v>200.282119492839</v>
      </c>
      <c r="V91" s="66">
        <v>171.65677450447501</v>
      </c>
      <c r="W91" s="61">
        <v>174.73770577139101</v>
      </c>
      <c r="X91" s="16">
        <v>188.04943349705499</v>
      </c>
      <c r="Y91" s="16">
        <v>189.788871311311</v>
      </c>
      <c r="Z91" s="64">
        <v>230.84804004655399</v>
      </c>
      <c r="AA91" s="176">
        <f t="shared" si="4"/>
        <v>0.12197319331172918</v>
      </c>
      <c r="AB91" s="176">
        <f t="shared" si="4"/>
        <v>0.12465030531336985</v>
      </c>
      <c r="AC91" s="176">
        <f t="shared" si="4"/>
        <v>0.11461363545562708</v>
      </c>
      <c r="AD91" s="176">
        <f t="shared" si="4"/>
        <v>0.12797087616997005</v>
      </c>
      <c r="AE91" s="176">
        <f t="shared" si="4"/>
        <v>0.14223150188889377</v>
      </c>
      <c r="AF91" s="176">
        <f t="shared" si="3"/>
        <v>0.11670428224723017</v>
      </c>
      <c r="AG91" s="176">
        <f t="shared" si="3"/>
        <v>5.5503900070054568E-2</v>
      </c>
      <c r="AH91" s="176">
        <f t="shared" si="3"/>
        <v>9.1733170117370477E-2</v>
      </c>
      <c r="AI91" s="176">
        <f t="shared" si="3"/>
        <v>5.714782344614644E-2</v>
      </c>
      <c r="AJ91" s="176">
        <f t="shared" si="3"/>
        <v>6.1440707782955961E-2</v>
      </c>
    </row>
    <row r="92" spans="15:36" x14ac:dyDescent="0.25">
      <c r="O92" s="70"/>
      <c r="P92" s="25">
        <v>42916</v>
      </c>
      <c r="Q92" s="61">
        <v>168.81234625989401</v>
      </c>
      <c r="R92" s="16">
        <v>208.99491851145501</v>
      </c>
      <c r="S92" s="16">
        <v>207.60566161285999</v>
      </c>
      <c r="T92" s="16">
        <v>276.57047535780202</v>
      </c>
      <c r="U92" s="65">
        <v>209.762798564928</v>
      </c>
      <c r="V92" s="66">
        <v>173.221891472191</v>
      </c>
      <c r="W92" s="61">
        <v>181.984843819437</v>
      </c>
      <c r="X92" s="16">
        <v>193.63618645654901</v>
      </c>
      <c r="Y92" s="16">
        <v>187.808639109171</v>
      </c>
      <c r="Z92" s="64">
        <v>235.06809102447701</v>
      </c>
      <c r="AA92" s="176">
        <f t="shared" si="4"/>
        <v>0.13072936497485843</v>
      </c>
      <c r="AB92" s="176">
        <f t="shared" si="4"/>
        <v>0.15919914963859361</v>
      </c>
      <c r="AC92" s="176">
        <f t="shared" si="4"/>
        <v>0.12671147681359285</v>
      </c>
      <c r="AD92" s="176">
        <f t="shared" si="4"/>
        <v>0.11596325156495046</v>
      </c>
      <c r="AE92" s="176">
        <f t="shared" si="4"/>
        <v>0.16344237812226026</v>
      </c>
      <c r="AF92" s="176">
        <f t="shared" si="3"/>
        <v>7.9415074853197209E-2</v>
      </c>
      <c r="AG92" s="176">
        <f t="shared" si="3"/>
        <v>6.5382960936766432E-2</v>
      </c>
      <c r="AH92" s="176">
        <f t="shared" si="3"/>
        <v>9.5390239063726234E-2</v>
      </c>
      <c r="AI92" s="176">
        <f t="shared" si="3"/>
        <v>3.897133736923486E-2</v>
      </c>
      <c r="AJ92" s="176">
        <f t="shared" si="3"/>
        <v>5.724853832316068E-2</v>
      </c>
    </row>
    <row r="93" spans="15:36" x14ac:dyDescent="0.25">
      <c r="O93" s="70"/>
      <c r="P93" s="25">
        <v>43008</v>
      </c>
      <c r="Q93" s="61">
        <v>168.73074213113401</v>
      </c>
      <c r="R93" s="16">
        <v>213.14833918357701</v>
      </c>
      <c r="S93" s="16">
        <v>210.29790133040501</v>
      </c>
      <c r="T93" s="16">
        <v>280.12955920957</v>
      </c>
      <c r="U93" s="65">
        <v>220.04235428158299</v>
      </c>
      <c r="V93" s="66">
        <v>177.17994032131</v>
      </c>
      <c r="W93" s="61">
        <v>184.20285814306899</v>
      </c>
      <c r="X93" s="16">
        <v>197.06778393960499</v>
      </c>
      <c r="Y93" s="16">
        <v>187.45208163316099</v>
      </c>
      <c r="Z93" s="64">
        <v>240.627315723105</v>
      </c>
      <c r="AA93" s="176">
        <f t="shared" si="4"/>
        <v>9.9220061166289231E-2</v>
      </c>
      <c r="AB93" s="176">
        <f t="shared" si="4"/>
        <v>0.16798186422453942</v>
      </c>
      <c r="AC93" s="176">
        <f t="shared" si="4"/>
        <v>0.11228349492117862</v>
      </c>
      <c r="AD93" s="176">
        <f t="shared" si="4"/>
        <v>9.8141140107210312E-2</v>
      </c>
      <c r="AE93" s="176">
        <f t="shared" si="4"/>
        <v>0.17002977264326735</v>
      </c>
      <c r="AF93" s="176">
        <f t="shared" si="3"/>
        <v>9.0948014900597451E-2</v>
      </c>
      <c r="AG93" s="176">
        <f t="shared" si="3"/>
        <v>4.5552955158980613E-2</v>
      </c>
      <c r="AH93" s="176">
        <f t="shared" si="3"/>
        <v>0.10031637309962238</v>
      </c>
      <c r="AI93" s="176">
        <f t="shared" si="3"/>
        <v>1.7069172852561376E-2</v>
      </c>
      <c r="AJ93" s="176">
        <f t="shared" si="3"/>
        <v>6.0932302534504545E-2</v>
      </c>
    </row>
    <row r="94" spans="15:36" x14ac:dyDescent="0.25">
      <c r="O94" s="70"/>
      <c r="P94" s="25">
        <v>43100</v>
      </c>
      <c r="Q94" s="61">
        <v>167.28295700183699</v>
      </c>
      <c r="R94" s="16">
        <v>208.60081725393701</v>
      </c>
      <c r="S94" s="16">
        <v>208.593864453517</v>
      </c>
      <c r="T94" s="16">
        <v>278.18784378286398</v>
      </c>
      <c r="U94" s="65">
        <v>236.986678645003</v>
      </c>
      <c r="V94" s="66">
        <v>181.65822711342301</v>
      </c>
      <c r="W94" s="61">
        <v>182.97385311296799</v>
      </c>
      <c r="X94" s="16">
        <v>202.126691209418</v>
      </c>
      <c r="Y94" s="16">
        <v>189.098408558649</v>
      </c>
      <c r="Z94" s="64">
        <v>245.97524584261001</v>
      </c>
      <c r="AA94" s="176">
        <f t="shared" si="4"/>
        <v>6.851806678948158E-2</v>
      </c>
      <c r="AB94" s="176">
        <f t="shared" si="4"/>
        <v>0.15335304638280767</v>
      </c>
      <c r="AC94" s="176">
        <f t="shared" si="4"/>
        <v>7.9304995827317537E-2</v>
      </c>
      <c r="AD94" s="176">
        <f t="shared" si="4"/>
        <v>9.1294556772811175E-2</v>
      </c>
      <c r="AE94" s="176">
        <f t="shared" si="4"/>
        <v>0.2231536308266866</v>
      </c>
      <c r="AF94" s="176">
        <f t="shared" si="3"/>
        <v>9.6544143965922702E-2</v>
      </c>
      <c r="AG94" s="176">
        <f t="shared" si="3"/>
        <v>4.7366724540874872E-2</v>
      </c>
      <c r="AH94" s="176">
        <f t="shared" si="3"/>
        <v>0.11021968545160932</v>
      </c>
      <c r="AI94" s="176">
        <f t="shared" si="3"/>
        <v>-6.0308826252519765E-5</v>
      </c>
      <c r="AJ94" s="176">
        <f t="shared" si="3"/>
        <v>7.3463139956950085E-2</v>
      </c>
    </row>
    <row r="95" spans="15:36" x14ac:dyDescent="0.25">
      <c r="O95" s="70"/>
      <c r="P95" s="25">
        <v>43190</v>
      </c>
      <c r="Q95" s="61">
        <v>172.270051367268</v>
      </c>
      <c r="R95" s="16">
        <v>212.11817795472601</v>
      </c>
      <c r="S95" s="16">
        <v>208.28897097292699</v>
      </c>
      <c r="T95" s="16">
        <v>287.94915692345398</v>
      </c>
      <c r="U95" s="65">
        <v>244.772693943999</v>
      </c>
      <c r="V95" s="66">
        <v>182.03078741684701</v>
      </c>
      <c r="W95" s="61">
        <v>184.492937274403</v>
      </c>
      <c r="X95" s="16">
        <v>210.04372564298001</v>
      </c>
      <c r="Y95" s="16">
        <v>191.87637839034201</v>
      </c>
      <c r="Z95" s="64">
        <v>250.60977778158099</v>
      </c>
      <c r="AA95" s="176">
        <f t="shared" si="4"/>
        <v>6.3044168322338612E-2</v>
      </c>
      <c r="AB95" s="176">
        <f t="shared" si="4"/>
        <v>0.10963614708624037</v>
      </c>
      <c r="AC95" s="176">
        <f t="shared" si="4"/>
        <v>4.4056558494115494E-2</v>
      </c>
      <c r="AD95" s="176">
        <f t="shared" si="4"/>
        <v>9.5552399592827353E-2</v>
      </c>
      <c r="AE95" s="176">
        <f t="shared" si="4"/>
        <v>0.22213952280822924</v>
      </c>
      <c r="AF95" s="176">
        <f t="shared" si="3"/>
        <v>6.0434625678589482E-2</v>
      </c>
      <c r="AG95" s="176">
        <f t="shared" si="3"/>
        <v>5.582785615701491E-2</v>
      </c>
      <c r="AH95" s="176">
        <f t="shared" si="3"/>
        <v>0.11696016168147327</v>
      </c>
      <c r="AI95" s="176">
        <f t="shared" si="3"/>
        <v>1.0999101604892703E-2</v>
      </c>
      <c r="AJ95" s="176">
        <f t="shared" si="3"/>
        <v>8.5604962169233634E-2</v>
      </c>
    </row>
    <row r="96" spans="15:36" x14ac:dyDescent="0.25">
      <c r="O96" s="70"/>
      <c r="P96" s="25">
        <v>43281</v>
      </c>
      <c r="Q96" s="61">
        <v>178.871359409485</v>
      </c>
      <c r="R96" s="16">
        <v>219.075734530235</v>
      </c>
      <c r="S96" s="16">
        <v>209.12365337208601</v>
      </c>
      <c r="T96" s="16">
        <v>304.62734239219702</v>
      </c>
      <c r="U96" s="65">
        <v>244.956889136184</v>
      </c>
      <c r="V96" s="66">
        <v>184.22486920692401</v>
      </c>
      <c r="W96" s="61">
        <v>186.023151784318</v>
      </c>
      <c r="X96" s="16">
        <v>216.21937709387899</v>
      </c>
      <c r="Y96" s="16">
        <v>192.106385091861</v>
      </c>
      <c r="Z96" s="64">
        <v>255.201074336397</v>
      </c>
      <c r="AA96" s="176">
        <f t="shared" si="4"/>
        <v>5.9586951857802495E-2</v>
      </c>
      <c r="AB96" s="176">
        <f t="shared" si="4"/>
        <v>4.8234742215645943E-2</v>
      </c>
      <c r="AC96" s="176">
        <f t="shared" si="4"/>
        <v>7.3118996246679391E-3</v>
      </c>
      <c r="AD96" s="176">
        <f t="shared" si="4"/>
        <v>0.10144563333485812</v>
      </c>
      <c r="AE96" s="176">
        <f t="shared" si="4"/>
        <v>0.16778042060857778</v>
      </c>
      <c r="AF96" s="176">
        <f t="shared" si="3"/>
        <v>6.3519556571170588E-2</v>
      </c>
      <c r="AG96" s="176">
        <f t="shared" si="3"/>
        <v>2.2190353219127212E-2</v>
      </c>
      <c r="AH96" s="176">
        <f t="shared" si="3"/>
        <v>0.11662691282343318</v>
      </c>
      <c r="AI96" s="176">
        <f t="shared" si="3"/>
        <v>2.2883643708166979E-2</v>
      </c>
      <c r="AJ96" s="176">
        <f t="shared" si="3"/>
        <v>8.5647453145070163E-2</v>
      </c>
    </row>
    <row r="97" spans="15:36" x14ac:dyDescent="0.25">
      <c r="O97" s="70"/>
      <c r="P97" s="25">
        <v>43373</v>
      </c>
      <c r="Q97" s="61">
        <v>180.47389697250301</v>
      </c>
      <c r="R97" s="16">
        <v>224.26665429167201</v>
      </c>
      <c r="S97" s="16">
        <v>211.41211693283699</v>
      </c>
      <c r="T97" s="16">
        <v>308.87505203150801</v>
      </c>
      <c r="U97" s="65">
        <v>244.33553682335699</v>
      </c>
      <c r="V97" s="66">
        <v>184.556837446825</v>
      </c>
      <c r="W97" s="61">
        <v>187.372447835684</v>
      </c>
      <c r="X97" s="16">
        <v>218.062588884577</v>
      </c>
      <c r="Y97" s="16">
        <v>188.606552652625</v>
      </c>
      <c r="Z97" s="64">
        <v>259.57763158374303</v>
      </c>
      <c r="AA97" s="176">
        <f t="shared" si="4"/>
        <v>6.9597008186228937E-2</v>
      </c>
      <c r="AB97" s="176">
        <f t="shared" si="4"/>
        <v>5.2162335163771445E-2</v>
      </c>
      <c r="AC97" s="176">
        <f t="shared" si="4"/>
        <v>5.2982725713530687E-3</v>
      </c>
      <c r="AD97" s="176">
        <f t="shared" si="4"/>
        <v>0.10261499323044654</v>
      </c>
      <c r="AE97" s="176">
        <f t="shared" si="4"/>
        <v>0.1104023024162275</v>
      </c>
      <c r="AF97" s="176">
        <f t="shared" si="3"/>
        <v>4.1635058190770513E-2</v>
      </c>
      <c r="AG97" s="176">
        <f t="shared" si="3"/>
        <v>1.7207060327767643E-2</v>
      </c>
      <c r="AH97" s="176">
        <f t="shared" si="3"/>
        <v>0.10653595694467355</v>
      </c>
      <c r="AI97" s="176">
        <f t="shared" si="3"/>
        <v>6.1587527297950473E-3</v>
      </c>
      <c r="AJ97" s="176">
        <f t="shared" si="3"/>
        <v>7.8753801511232346E-2</v>
      </c>
    </row>
    <row r="98" spans="15:36" x14ac:dyDescent="0.25">
      <c r="O98" s="68"/>
      <c r="P98" s="25">
        <v>43465</v>
      </c>
      <c r="Q98" s="61">
        <v>179.638600034262</v>
      </c>
      <c r="R98" s="16">
        <v>228.12273383951199</v>
      </c>
      <c r="S98" s="16">
        <v>213.20525887834199</v>
      </c>
      <c r="T98" s="16">
        <v>305.76702615810899</v>
      </c>
      <c r="U98" s="65">
        <v>243.503972827213</v>
      </c>
      <c r="V98" s="66">
        <v>186.09128708471101</v>
      </c>
      <c r="W98" s="61">
        <v>187.87983971787199</v>
      </c>
      <c r="X98" s="16">
        <v>218.44782467062001</v>
      </c>
      <c r="Y98" s="16">
        <v>186.02523067218701</v>
      </c>
      <c r="Z98" s="64">
        <v>261.91181506546297</v>
      </c>
      <c r="AA98" s="176">
        <f t="shared" si="4"/>
        <v>7.3860740232427391E-2</v>
      </c>
      <c r="AB98" s="176">
        <f t="shared" si="4"/>
        <v>9.3585043637725907E-2</v>
      </c>
      <c r="AC98" s="176">
        <f t="shared" si="4"/>
        <v>2.2107047284953163E-2</v>
      </c>
      <c r="AD98" s="176">
        <f t="shared" si="4"/>
        <v>9.913870426621374E-2</v>
      </c>
      <c r="AE98" s="176">
        <f t="shared" si="4"/>
        <v>2.7500677335423829E-2</v>
      </c>
      <c r="AF98" s="176">
        <f t="shared" si="3"/>
        <v>2.4403298665466533E-2</v>
      </c>
      <c r="AG98" s="176">
        <f t="shared" si="3"/>
        <v>2.6812500919872084E-2</v>
      </c>
      <c r="AH98" s="176">
        <f t="shared" si="3"/>
        <v>8.074704712942693E-2</v>
      </c>
      <c r="AI98" s="176">
        <f t="shared" si="3"/>
        <v>-1.62517384989459E-2</v>
      </c>
      <c r="AJ98" s="176">
        <f t="shared" si="3"/>
        <v>6.4789321251660148E-2</v>
      </c>
    </row>
    <row r="99" spans="15:36" x14ac:dyDescent="0.25">
      <c r="O99" s="68"/>
      <c r="P99" s="25">
        <v>43555</v>
      </c>
      <c r="Q99" s="61">
        <v>181.21967402087299</v>
      </c>
      <c r="R99" s="16">
        <v>232.85822651425201</v>
      </c>
      <c r="S99" s="16">
        <v>213.39881742846799</v>
      </c>
      <c r="T99" s="16">
        <v>311.43308490279799</v>
      </c>
      <c r="U99" s="65">
        <v>242.103484619265</v>
      </c>
      <c r="V99" s="66">
        <v>183.53771739375301</v>
      </c>
      <c r="W99" s="61">
        <v>194.154961012347</v>
      </c>
      <c r="X99" s="16">
        <v>223.22506227160201</v>
      </c>
      <c r="Y99" s="16">
        <v>187.89105903775899</v>
      </c>
      <c r="Z99" s="64">
        <v>266.45838285148</v>
      </c>
      <c r="AA99" s="176">
        <f t="shared" si="4"/>
        <v>5.1951123149809764E-2</v>
      </c>
      <c r="AB99" s="176">
        <f t="shared" si="4"/>
        <v>9.7775913217360788E-2</v>
      </c>
      <c r="AC99" s="176">
        <f t="shared" si="4"/>
        <v>2.4532486917923091E-2</v>
      </c>
      <c r="AD99" s="176">
        <f t="shared" si="4"/>
        <v>8.1555814332829435E-2</v>
      </c>
      <c r="AE99" s="176">
        <f t="shared" si="4"/>
        <v>-1.0904849236756275E-2</v>
      </c>
      <c r="AF99" s="176">
        <f t="shared" si="3"/>
        <v>8.2784346444382262E-3</v>
      </c>
      <c r="AG99" s="176">
        <f t="shared" si="3"/>
        <v>5.2370697115485365E-2</v>
      </c>
      <c r="AH99" s="176">
        <f t="shared" si="3"/>
        <v>6.275520293820569E-2</v>
      </c>
      <c r="AI99" s="176">
        <f t="shared" si="3"/>
        <v>-2.0770244810830896E-2</v>
      </c>
      <c r="AJ99" s="176">
        <f t="shared" si="3"/>
        <v>6.3240170476156932E-2</v>
      </c>
    </row>
    <row r="100" spans="15:36" x14ac:dyDescent="0.25">
      <c r="O100" s="68"/>
      <c r="P100" s="25">
        <v>43646</v>
      </c>
      <c r="Q100" s="61">
        <v>184.596910160715</v>
      </c>
      <c r="R100" s="16">
        <v>236.47762229340299</v>
      </c>
      <c r="S100" s="16">
        <v>214.75962026210701</v>
      </c>
      <c r="T100" s="16">
        <v>324.13237660247</v>
      </c>
      <c r="U100" s="65">
        <v>255.05558964014699</v>
      </c>
      <c r="V100" s="66">
        <v>186.39070108838601</v>
      </c>
      <c r="W100" s="61">
        <v>201.119604525818</v>
      </c>
      <c r="X100" s="16">
        <v>231.29174525971101</v>
      </c>
      <c r="Y100" s="16">
        <v>190.28372344312899</v>
      </c>
      <c r="Z100" s="64">
        <v>272.77870251457102</v>
      </c>
      <c r="AA100" s="176">
        <f t="shared" si="4"/>
        <v>3.2009320945130648E-2</v>
      </c>
      <c r="AB100" s="176">
        <f t="shared" si="4"/>
        <v>7.9433205144709085E-2</v>
      </c>
      <c r="AC100" s="176">
        <f t="shared" si="4"/>
        <v>2.6950403740284345E-2</v>
      </c>
      <c r="AD100" s="176">
        <f t="shared" si="4"/>
        <v>6.4029164477169331E-2</v>
      </c>
      <c r="AE100" s="176">
        <f t="shared" si="4"/>
        <v>4.1226440046552959E-2</v>
      </c>
      <c r="AF100" s="176">
        <f t="shared" si="3"/>
        <v>1.175645769643241E-2</v>
      </c>
      <c r="AG100" s="176">
        <f t="shared" si="3"/>
        <v>8.1153623066248182E-2</v>
      </c>
      <c r="AH100" s="176">
        <f t="shared" si="3"/>
        <v>6.9708683691600104E-2</v>
      </c>
      <c r="AI100" s="176">
        <f t="shared" si="3"/>
        <v>-9.4877723499947608E-3</v>
      </c>
      <c r="AJ100" s="176">
        <f t="shared" si="3"/>
        <v>6.8877563403215936E-2</v>
      </c>
    </row>
    <row r="101" spans="15:36" x14ac:dyDescent="0.25">
      <c r="O101" s="68"/>
      <c r="P101" s="25">
        <v>43738</v>
      </c>
      <c r="Q101" s="61">
        <v>187.53788462431601</v>
      </c>
      <c r="R101" s="16">
        <v>239.11315185747401</v>
      </c>
      <c r="S101" s="16">
        <v>217.05735338925101</v>
      </c>
      <c r="T101" s="16">
        <v>336.13356433749999</v>
      </c>
      <c r="U101" s="65">
        <v>262.85343524135499</v>
      </c>
      <c r="V101" s="66">
        <v>187.201394572726</v>
      </c>
      <c r="W101" s="61">
        <v>201.21206524583701</v>
      </c>
      <c r="X101" s="16">
        <v>235.77013054001</v>
      </c>
      <c r="Y101" s="16">
        <v>190.76458183034501</v>
      </c>
      <c r="Z101" s="64">
        <v>278.098253808908</v>
      </c>
      <c r="AA101" s="176">
        <f t="shared" si="4"/>
        <v>3.9141326088222295E-2</v>
      </c>
      <c r="AB101" s="176">
        <f t="shared" si="4"/>
        <v>6.6200200884493743E-2</v>
      </c>
      <c r="AC101" s="176">
        <f t="shared" si="4"/>
        <v>2.670252083142155E-2</v>
      </c>
      <c r="AD101" s="176">
        <f t="shared" si="4"/>
        <v>8.8250935537556474E-2</v>
      </c>
      <c r="AE101" s="176">
        <f t="shared" si="4"/>
        <v>7.578880525834264E-2</v>
      </c>
      <c r="AF101" s="176">
        <f t="shared" si="3"/>
        <v>1.4329228667363525E-2</v>
      </c>
      <c r="AG101" s="176">
        <f t="shared" si="3"/>
        <v>7.3861539249834962E-2</v>
      </c>
      <c r="AH101" s="176">
        <f t="shared" si="3"/>
        <v>8.1203941244620381E-2</v>
      </c>
      <c r="AI101" s="176">
        <f t="shared" si="3"/>
        <v>1.1441962897729585E-2</v>
      </c>
      <c r="AJ101" s="176">
        <f t="shared" si="3"/>
        <v>7.1349068531700421E-2</v>
      </c>
    </row>
    <row r="102" spans="15:36" x14ac:dyDescent="0.25">
      <c r="O102" s="68"/>
      <c r="P102" s="25">
        <v>43830</v>
      </c>
      <c r="Q102" s="61">
        <v>188.887990375377</v>
      </c>
      <c r="R102" s="16">
        <v>243.62078070239801</v>
      </c>
      <c r="S102" s="16">
        <v>218.57453984058299</v>
      </c>
      <c r="T102" s="16">
        <v>340.68598706424302</v>
      </c>
      <c r="U102" s="65">
        <v>275.67164758823202</v>
      </c>
      <c r="V102" s="66">
        <v>190.98085293032301</v>
      </c>
      <c r="W102" s="61">
        <v>201.312157566466</v>
      </c>
      <c r="X102" s="16">
        <v>241.64754335234099</v>
      </c>
      <c r="Y102" s="16">
        <v>191.581731548947</v>
      </c>
      <c r="Z102" s="64">
        <v>284.05642707838803</v>
      </c>
      <c r="AA102" s="176">
        <f t="shared" si="4"/>
        <v>5.1488880114579416E-2</v>
      </c>
      <c r="AB102" s="176">
        <f t="shared" si="4"/>
        <v>6.7937318661931867E-2</v>
      </c>
      <c r="AC102" s="176">
        <f t="shared" si="4"/>
        <v>2.5183623473869376E-2</v>
      </c>
      <c r="AD102" s="176">
        <f t="shared" si="4"/>
        <v>0.11420119868673417</v>
      </c>
      <c r="AE102" s="176">
        <f t="shared" si="4"/>
        <v>0.13210328516424141</v>
      </c>
      <c r="AF102" s="176">
        <f t="shared" si="3"/>
        <v>2.6275092844009418E-2</v>
      </c>
      <c r="AG102" s="176">
        <f t="shared" si="3"/>
        <v>7.1494194740449712E-2</v>
      </c>
      <c r="AH102" s="176">
        <f t="shared" si="3"/>
        <v>0.10620256217566815</v>
      </c>
      <c r="AI102" s="176">
        <f t="shared" si="3"/>
        <v>2.9869608851885499E-2</v>
      </c>
      <c r="AJ102" s="176">
        <f t="shared" si="3"/>
        <v>8.4549878009093193E-2</v>
      </c>
    </row>
    <row r="103" spans="15:36" x14ac:dyDescent="0.25">
      <c r="O103" s="68"/>
      <c r="P103" s="25">
        <v>43921</v>
      </c>
      <c r="Q103" s="61">
        <v>189.79352675350799</v>
      </c>
      <c r="R103" s="16">
        <v>250.54950991948201</v>
      </c>
      <c r="S103" s="16">
        <v>217.84562223178801</v>
      </c>
      <c r="T103" s="16">
        <v>340.858875898034</v>
      </c>
      <c r="U103" s="65">
        <v>284.05716819603401</v>
      </c>
      <c r="V103" s="66">
        <v>197.31407260645099</v>
      </c>
      <c r="W103" s="61">
        <v>201.39839104879101</v>
      </c>
      <c r="X103" s="16">
        <v>248.87011621577099</v>
      </c>
      <c r="Y103" s="16">
        <v>192.34329977449099</v>
      </c>
      <c r="Z103" s="64">
        <v>287.80479176831398</v>
      </c>
      <c r="AA103" s="176">
        <f t="shared" si="4"/>
        <v>4.7311931107697935E-2</v>
      </c>
      <c r="AB103" s="176">
        <f t="shared" si="4"/>
        <v>7.5974483143919302E-2</v>
      </c>
      <c r="AC103" s="176">
        <f t="shared" si="4"/>
        <v>2.0838001151578966E-2</v>
      </c>
      <c r="AD103" s="176">
        <f t="shared" si="4"/>
        <v>9.4485115492530802E-2</v>
      </c>
      <c r="AE103" s="176">
        <f t="shared" si="4"/>
        <v>0.17328822690324297</v>
      </c>
      <c r="AF103" s="176">
        <f t="shared" si="3"/>
        <v>7.5060077069297071E-2</v>
      </c>
      <c r="AG103" s="176">
        <f t="shared" si="3"/>
        <v>3.7307468213410022E-2</v>
      </c>
      <c r="AH103" s="176">
        <f t="shared" si="3"/>
        <v>0.11488429517365839</v>
      </c>
      <c r="AI103" s="176">
        <f t="shared" si="3"/>
        <v>2.3695862695825687E-2</v>
      </c>
      <c r="AJ103" s="176">
        <f t="shared" si="3"/>
        <v>8.0111605753954374E-2</v>
      </c>
    </row>
    <row r="104" spans="15:36" x14ac:dyDescent="0.25">
      <c r="O104" s="68"/>
      <c r="P104" s="25">
        <v>44012</v>
      </c>
      <c r="Q104" s="61">
        <v>190.45280753750501</v>
      </c>
      <c r="R104" s="16">
        <v>256.898529614018</v>
      </c>
      <c r="S104" s="16">
        <v>213.94335097177299</v>
      </c>
      <c r="T104" s="16">
        <v>342.955229748845</v>
      </c>
      <c r="U104" s="65">
        <v>287.96147673056799</v>
      </c>
      <c r="V104" s="66">
        <v>192.55767914420201</v>
      </c>
      <c r="W104" s="61">
        <v>194.49139270381201</v>
      </c>
      <c r="X104" s="16">
        <v>255.60155369819299</v>
      </c>
      <c r="Y104" s="16">
        <v>190.97818845082699</v>
      </c>
      <c r="Z104" s="64">
        <v>294.105792703867</v>
      </c>
      <c r="AA104" s="176">
        <f t="shared" si="4"/>
        <v>3.1722618605542818E-2</v>
      </c>
      <c r="AB104" s="176">
        <f t="shared" si="4"/>
        <v>8.6354502056344096E-2</v>
      </c>
      <c r="AC104" s="176">
        <f t="shared" si="4"/>
        <v>-3.8008508738178737E-3</v>
      </c>
      <c r="AD104" s="176">
        <f t="shared" si="4"/>
        <v>5.8071499501761048E-2</v>
      </c>
      <c r="AE104" s="176">
        <f t="shared" si="4"/>
        <v>0.12901456947815682</v>
      </c>
      <c r="AF104" s="176">
        <f t="shared" si="3"/>
        <v>3.3086296793806369E-2</v>
      </c>
      <c r="AG104" s="176">
        <f t="shared" si="3"/>
        <v>-3.2956567499391243E-2</v>
      </c>
      <c r="AH104" s="176">
        <f t="shared" si="3"/>
        <v>0.105104522477381</v>
      </c>
      <c r="AI104" s="176">
        <f t="shared" si="3"/>
        <v>3.6496290651237828E-3</v>
      </c>
      <c r="AJ104" s="176">
        <f t="shared" si="3"/>
        <v>7.8184586966267178E-2</v>
      </c>
    </row>
    <row r="105" spans="15:36" x14ac:dyDescent="0.25">
      <c r="O105" s="68"/>
      <c r="P105" s="25">
        <v>44104</v>
      </c>
      <c r="Q105" s="61">
        <v>195.79990034945999</v>
      </c>
      <c r="R105" s="16">
        <v>263.33816555604</v>
      </c>
      <c r="S105" s="16">
        <v>216.713208877211</v>
      </c>
      <c r="T105" s="16">
        <v>357.76471413965299</v>
      </c>
      <c r="U105" s="65">
        <v>299.25505128872902</v>
      </c>
      <c r="V105" s="66">
        <v>194.75641894206501</v>
      </c>
      <c r="W105" s="61">
        <v>192.25971433005901</v>
      </c>
      <c r="X105" s="16">
        <v>267.28639711083002</v>
      </c>
      <c r="Y105" s="16">
        <v>191.59850992032901</v>
      </c>
      <c r="Z105" s="64">
        <v>303.42771889321398</v>
      </c>
      <c r="AA105" s="176">
        <f t="shared" si="4"/>
        <v>4.4055182459239228E-2</v>
      </c>
      <c r="AB105" s="176">
        <f t="shared" si="4"/>
        <v>0.10131192496264507</v>
      </c>
      <c r="AC105" s="176">
        <f t="shared" si="4"/>
        <v>-1.5855003604638984E-3</v>
      </c>
      <c r="AD105" s="176">
        <f t="shared" si="4"/>
        <v>6.435284094519611E-2</v>
      </c>
      <c r="AE105" s="176">
        <f t="shared" si="4"/>
        <v>0.13848636223433664</v>
      </c>
      <c r="AF105" s="176">
        <f t="shared" si="3"/>
        <v>4.0357735510372805E-2</v>
      </c>
      <c r="AG105" s="176">
        <f t="shared" si="3"/>
        <v>-4.4492117830211564E-2</v>
      </c>
      <c r="AH105" s="176">
        <f t="shared" si="3"/>
        <v>0.13367370369874632</v>
      </c>
      <c r="AI105" s="176">
        <f t="shared" si="3"/>
        <v>4.3715037769729292E-3</v>
      </c>
      <c r="AJ105" s="176">
        <f t="shared" si="3"/>
        <v>9.1080992913068926E-2</v>
      </c>
    </row>
    <row r="106" spans="15:36" x14ac:dyDescent="0.25">
      <c r="O106" s="68"/>
      <c r="P106" s="25">
        <v>44196</v>
      </c>
      <c r="Q106" s="61">
        <v>201.34373997954501</v>
      </c>
      <c r="R106" s="16">
        <v>271.25262716057301</v>
      </c>
      <c r="S106" s="16">
        <v>226.14104404358</v>
      </c>
      <c r="T106" s="16">
        <v>374.91221022409002</v>
      </c>
      <c r="U106" s="65">
        <v>319.888633302909</v>
      </c>
      <c r="V106" s="66">
        <v>194.795039036547</v>
      </c>
      <c r="W106" s="61">
        <v>196.36672524174199</v>
      </c>
      <c r="X106" s="16">
        <v>278.61741064211498</v>
      </c>
      <c r="Y106" s="16">
        <v>194.11597801917199</v>
      </c>
      <c r="Z106" s="64">
        <v>309.07805367562298</v>
      </c>
      <c r="AA106" s="176">
        <f t="shared" si="4"/>
        <v>6.5942517464528505E-2</v>
      </c>
      <c r="AB106" s="176">
        <f t="shared" si="4"/>
        <v>0.11342154958418549</v>
      </c>
      <c r="AC106" s="176">
        <f t="shared" si="4"/>
        <v>3.4617500320557104E-2</v>
      </c>
      <c r="AD106" s="176">
        <f t="shared" si="4"/>
        <v>0.10046266785077074</v>
      </c>
      <c r="AE106" s="176">
        <f t="shared" si="4"/>
        <v>0.16039729185615581</v>
      </c>
      <c r="AF106" s="176">
        <f t="shared" si="3"/>
        <v>1.9971562843609014E-2</v>
      </c>
      <c r="AG106" s="176">
        <f t="shared" si="3"/>
        <v>-2.4565989379410458E-2</v>
      </c>
      <c r="AH106" s="176">
        <f t="shared" si="3"/>
        <v>0.15299086751264435</v>
      </c>
      <c r="AI106" s="176">
        <f t="shared" si="3"/>
        <v>1.3228017357059585E-2</v>
      </c>
      <c r="AJ106" s="176">
        <f t="shared" si="3"/>
        <v>8.8086817308062448E-2</v>
      </c>
    </row>
    <row r="107" spans="15:36" x14ac:dyDescent="0.25">
      <c r="O107" s="68"/>
      <c r="P107" s="25">
        <v>44286</v>
      </c>
      <c r="Q107" s="61">
        <v>201.90668319665301</v>
      </c>
      <c r="R107" s="16">
        <v>283.26544074981399</v>
      </c>
      <c r="S107" s="16">
        <v>235.96601523901401</v>
      </c>
      <c r="T107" s="16">
        <v>389.515037271148</v>
      </c>
      <c r="U107" s="65">
        <v>321.17302398317997</v>
      </c>
      <c r="V107" s="66">
        <v>191.20100626419901</v>
      </c>
      <c r="W107" s="61">
        <v>196.08330214694399</v>
      </c>
      <c r="X107" s="16">
        <v>285.12622668101</v>
      </c>
      <c r="Y107" s="16">
        <v>199.43232796773</v>
      </c>
      <c r="Z107" s="64">
        <v>319.616540428044</v>
      </c>
      <c r="AA107" s="176">
        <f t="shared" si="4"/>
        <v>6.3822811295755288E-2</v>
      </c>
      <c r="AB107" s="176">
        <f t="shared" si="4"/>
        <v>0.13057671053056841</v>
      </c>
      <c r="AC107" s="176">
        <f t="shared" si="4"/>
        <v>8.3179973146056074E-2</v>
      </c>
      <c r="AD107" s="176">
        <f t="shared" si="4"/>
        <v>0.1427457661031224</v>
      </c>
      <c r="AE107" s="176">
        <f t="shared" si="4"/>
        <v>0.13066333098671001</v>
      </c>
      <c r="AF107" s="176">
        <f t="shared" si="3"/>
        <v>-3.0981400675078485E-2</v>
      </c>
      <c r="AG107" s="176">
        <f t="shared" si="3"/>
        <v>-2.6390920375125471E-2</v>
      </c>
      <c r="AH107" s="176">
        <f t="shared" si="3"/>
        <v>0.14568286066859426</v>
      </c>
      <c r="AI107" s="176">
        <f t="shared" si="3"/>
        <v>3.6856122368444266E-2</v>
      </c>
      <c r="AJ107" s="176">
        <f t="shared" si="3"/>
        <v>0.11053238017433298</v>
      </c>
    </row>
    <row r="108" spans="15:36" x14ac:dyDescent="0.25">
      <c r="O108" s="68"/>
      <c r="P108" s="25">
        <v>44377</v>
      </c>
      <c r="Q108" s="61">
        <v>206.74124638490301</v>
      </c>
      <c r="R108" s="16">
        <v>302.03781194904599</v>
      </c>
      <c r="S108" s="16">
        <v>248.78707731239399</v>
      </c>
      <c r="T108" s="16">
        <v>416.70648427419701</v>
      </c>
      <c r="U108" s="65">
        <v>336.53056865605498</v>
      </c>
      <c r="V108" s="66">
        <v>199.182607879079</v>
      </c>
      <c r="W108" s="61">
        <v>203.04807392725399</v>
      </c>
      <c r="X108" s="16">
        <v>300.14682617925803</v>
      </c>
      <c r="Y108" s="16">
        <v>209.438543990369</v>
      </c>
      <c r="Z108" s="64">
        <v>339.96517843736001</v>
      </c>
      <c r="AA108" s="176">
        <f t="shared" si="4"/>
        <v>8.552480301026999E-2</v>
      </c>
      <c r="AB108" s="176">
        <f t="shared" si="4"/>
        <v>0.17570860527247212</v>
      </c>
      <c r="AC108" s="176">
        <f t="shared" si="4"/>
        <v>0.16286426375184782</v>
      </c>
      <c r="AD108" s="176">
        <f t="shared" si="4"/>
        <v>0.21504630379703493</v>
      </c>
      <c r="AE108" s="176">
        <f t="shared" si="4"/>
        <v>0.16866524118755932</v>
      </c>
      <c r="AF108" s="176">
        <f t="shared" si="3"/>
        <v>3.4404905399362029E-2</v>
      </c>
      <c r="AG108" s="176">
        <f t="shared" si="3"/>
        <v>4.3995166595741431E-2</v>
      </c>
      <c r="AH108" s="176">
        <f t="shared" si="3"/>
        <v>0.17427621951650107</v>
      </c>
      <c r="AI108" s="176">
        <f t="shared" si="3"/>
        <v>9.6662114607371397E-2</v>
      </c>
      <c r="AJ108" s="176">
        <f t="shared" si="3"/>
        <v>0.15592819614970477</v>
      </c>
    </row>
    <row r="109" spans="15:36" x14ac:dyDescent="0.25">
      <c r="O109" s="68"/>
      <c r="P109" s="25">
        <v>44469</v>
      </c>
      <c r="Q109" s="61">
        <v>218.402454745184</v>
      </c>
      <c r="R109" s="16">
        <v>316.86489162421498</v>
      </c>
      <c r="S109" s="16">
        <v>258.44293310628899</v>
      </c>
      <c r="T109" s="16">
        <v>441.94656914863299</v>
      </c>
      <c r="U109" s="65">
        <v>345.32265239349101</v>
      </c>
      <c r="V109" s="66">
        <v>207.434487746006</v>
      </c>
      <c r="W109" s="61">
        <v>217.52068889804701</v>
      </c>
      <c r="X109" s="16">
        <v>328.49524441469202</v>
      </c>
      <c r="Y109" s="16">
        <v>216.27716056896301</v>
      </c>
      <c r="Z109" s="64">
        <v>364.38586518919101</v>
      </c>
      <c r="AA109" s="176">
        <f t="shared" si="4"/>
        <v>0.11543700663475009</v>
      </c>
      <c r="AB109" s="176">
        <f t="shared" si="4"/>
        <v>0.20326231845335818</v>
      </c>
      <c r="AC109" s="176">
        <f t="shared" si="4"/>
        <v>0.19255736392478928</v>
      </c>
      <c r="AD109" s="176">
        <f t="shared" si="4"/>
        <v>0.23529949064825795</v>
      </c>
      <c r="AE109" s="176">
        <f t="shared" si="4"/>
        <v>0.15394093067560211</v>
      </c>
      <c r="AF109" s="176">
        <f t="shared" si="3"/>
        <v>6.5097052373469522E-2</v>
      </c>
      <c r="AG109" s="176">
        <f t="shared" si="3"/>
        <v>0.13138984761322181</v>
      </c>
      <c r="AH109" s="176">
        <f t="shared" si="3"/>
        <v>0.22900098158935411</v>
      </c>
      <c r="AI109" s="176">
        <f t="shared" si="3"/>
        <v>0.12880398004606586</v>
      </c>
      <c r="AJ109" s="176">
        <f t="shared" si="3"/>
        <v>0.20089841006724307</v>
      </c>
    </row>
    <row r="110" spans="15:36" x14ac:dyDescent="0.25">
      <c r="O110" s="68"/>
      <c r="P110" s="25">
        <v>44561</v>
      </c>
      <c r="Q110" s="61">
        <v>226.260328487755</v>
      </c>
      <c r="R110" s="16">
        <v>325.39096039511202</v>
      </c>
      <c r="S110" s="16">
        <v>261.97586016440198</v>
      </c>
      <c r="T110" s="16">
        <v>452.57835888891299</v>
      </c>
      <c r="U110" s="65">
        <v>354.53453818031198</v>
      </c>
      <c r="V110" s="66">
        <v>222.48652849621899</v>
      </c>
      <c r="W110" s="61">
        <v>222.31344149208201</v>
      </c>
      <c r="X110" s="16">
        <v>348.09309950009998</v>
      </c>
      <c r="Y110" s="16">
        <v>220.374294111978</v>
      </c>
      <c r="Z110" s="64">
        <v>382.98314209367499</v>
      </c>
      <c r="AA110" s="176">
        <f t="shared" si="4"/>
        <v>0.12375149339503344</v>
      </c>
      <c r="AB110" s="176">
        <f t="shared" si="4"/>
        <v>0.19958639221765329</v>
      </c>
      <c r="AC110" s="176">
        <f t="shared" si="4"/>
        <v>0.15846223878720656</v>
      </c>
      <c r="AD110" s="176">
        <f t="shared" si="4"/>
        <v>0.20715822677101103</v>
      </c>
      <c r="AE110" s="176">
        <f t="shared" si="4"/>
        <v>0.10830614554721008</v>
      </c>
      <c r="AF110" s="176">
        <f t="shared" si="3"/>
        <v>0.14215705695911796</v>
      </c>
      <c r="AG110" s="176">
        <f t="shared" si="3"/>
        <v>0.13213397645857605</v>
      </c>
      <c r="AH110" s="176">
        <f t="shared" si="3"/>
        <v>0.24935874860751883</v>
      </c>
      <c r="AI110" s="176">
        <f t="shared" si="3"/>
        <v>0.13527127627903246</v>
      </c>
      <c r="AJ110" s="176">
        <f t="shared" si="3"/>
        <v>0.23911464285204564</v>
      </c>
    </row>
    <row r="111" spans="15:36" x14ac:dyDescent="0.25">
      <c r="O111" s="68"/>
      <c r="P111" s="25">
        <v>44651</v>
      </c>
      <c r="Q111" s="61">
        <v>231.17640080238999</v>
      </c>
      <c r="R111" s="16">
        <v>347.77608323853002</v>
      </c>
      <c r="S111" s="16">
        <v>267.44511576516101</v>
      </c>
      <c r="T111" s="16">
        <v>472.29910043131298</v>
      </c>
      <c r="U111" s="65">
        <v>359.78252145769301</v>
      </c>
      <c r="V111" s="66">
        <v>232.05636550277799</v>
      </c>
      <c r="W111" s="61">
        <v>215.20474313960801</v>
      </c>
      <c r="X111" s="16">
        <v>369.93508182790498</v>
      </c>
      <c r="Y111" s="16">
        <v>223.883584052533</v>
      </c>
      <c r="Z111" s="64">
        <v>399.16226271054501</v>
      </c>
      <c r="AA111" s="176">
        <f t="shared" si="4"/>
        <v>0.14496656149429632</v>
      </c>
      <c r="AB111" s="176">
        <f t="shared" si="4"/>
        <v>0.2277391916146001</v>
      </c>
      <c r="AC111" s="176">
        <f t="shared" si="4"/>
        <v>0.13340522996187087</v>
      </c>
      <c r="AD111" s="176">
        <f t="shared" si="4"/>
        <v>0.21253110981319479</v>
      </c>
      <c r="AE111" s="176">
        <f t="shared" si="4"/>
        <v>0.12021401111363272</v>
      </c>
      <c r="AF111" s="176">
        <f t="shared" si="3"/>
        <v>0.21367753254460164</v>
      </c>
      <c r="AG111" s="176">
        <f t="shared" si="3"/>
        <v>9.7516926649544589E-2</v>
      </c>
      <c r="AH111" s="176">
        <f t="shared" si="3"/>
        <v>0.29744319256108409</v>
      </c>
      <c r="AI111" s="176">
        <f t="shared" si="3"/>
        <v>0.12260427551524855</v>
      </c>
      <c r="AJ111" s="176">
        <f t="shared" si="3"/>
        <v>0.24887861615662943</v>
      </c>
    </row>
    <row r="112" spans="15:36" x14ac:dyDescent="0.25">
      <c r="O112" s="68"/>
      <c r="P112" s="25">
        <v>44742</v>
      </c>
      <c r="Q112" s="61">
        <v>239.74937510086701</v>
      </c>
      <c r="R112" s="16">
        <v>381.99269141103798</v>
      </c>
      <c r="S112" s="16">
        <v>275.81656877637698</v>
      </c>
      <c r="T112" s="16">
        <v>502.598149898999</v>
      </c>
      <c r="U112" s="65">
        <v>382.735579252214</v>
      </c>
      <c r="V112" s="66">
        <v>242.48142110526001</v>
      </c>
      <c r="W112" s="61">
        <v>206.85975837567199</v>
      </c>
      <c r="X112" s="16">
        <v>402.57422898684899</v>
      </c>
      <c r="Y112" s="16">
        <v>224.52417192444699</v>
      </c>
      <c r="Z112" s="64">
        <v>416.380133653646</v>
      </c>
      <c r="AA112" s="176">
        <f t="shared" si="4"/>
        <v>0.15965913572229673</v>
      </c>
      <c r="AB112" s="176">
        <f t="shared" si="4"/>
        <v>0.26471811243116949</v>
      </c>
      <c r="AC112" s="176">
        <f t="shared" si="4"/>
        <v>0.10864507817680136</v>
      </c>
      <c r="AD112" s="176">
        <f t="shared" si="4"/>
        <v>0.20612030017820504</v>
      </c>
      <c r="AE112" s="176">
        <f t="shared" si="4"/>
        <v>0.13729810869984305</v>
      </c>
      <c r="AF112" s="176">
        <f t="shared" si="3"/>
        <v>0.21738249984389757</v>
      </c>
      <c r="AG112" s="176">
        <f t="shared" si="3"/>
        <v>1.8772325069104534E-2</v>
      </c>
      <c r="AH112" s="176">
        <f t="shared" si="3"/>
        <v>0.34125765749865966</v>
      </c>
      <c r="AI112" s="176">
        <f t="shared" si="3"/>
        <v>7.2028899965861592E-2</v>
      </c>
      <c r="AJ112" s="176">
        <f t="shared" si="3"/>
        <v>0.22477288870444045</v>
      </c>
    </row>
    <row r="113" spans="15:36" x14ac:dyDescent="0.25">
      <c r="P113" s="25">
        <v>44834</v>
      </c>
      <c r="Q113" s="61">
        <v>239.00570933802001</v>
      </c>
      <c r="R113" s="16">
        <v>385.82005326986302</v>
      </c>
      <c r="S113" s="16">
        <v>277.227817334517</v>
      </c>
      <c r="T113" s="16">
        <v>491.52093996168298</v>
      </c>
      <c r="U113" s="65">
        <v>399.66865933407303</v>
      </c>
      <c r="V113" s="66">
        <v>241.39360415105099</v>
      </c>
      <c r="W113" s="61">
        <v>196.86998087968999</v>
      </c>
      <c r="X113" s="16">
        <v>411.63868102086502</v>
      </c>
      <c r="Y113" s="16">
        <v>224.80855835670701</v>
      </c>
      <c r="Z113" s="64">
        <v>410.23316760941901</v>
      </c>
      <c r="AA113" s="176">
        <f t="shared" si="4"/>
        <v>9.4336185996052091E-2</v>
      </c>
      <c r="AB113" s="176">
        <f t="shared" si="4"/>
        <v>0.21761691960315122</v>
      </c>
      <c r="AC113" s="176">
        <f t="shared" si="4"/>
        <v>7.2684843816187561E-2</v>
      </c>
      <c r="AD113" s="176">
        <f t="shared" si="4"/>
        <v>0.11217276990870229</v>
      </c>
      <c r="AE113" s="176">
        <f t="shared" si="4"/>
        <v>0.15737747455575368</v>
      </c>
      <c r="AF113" s="176">
        <f t="shared" si="3"/>
        <v>0.16371007913894431</v>
      </c>
      <c r="AG113" s="176">
        <f t="shared" si="3"/>
        <v>-9.4936753478360392E-2</v>
      </c>
      <c r="AH113" s="176">
        <f t="shared" si="3"/>
        <v>0.25310392774274937</v>
      </c>
      <c r="AI113" s="176">
        <f t="shared" si="3"/>
        <v>3.9446596049718563E-2</v>
      </c>
      <c r="AJ113" s="176">
        <f t="shared" si="3"/>
        <v>0.12582074882741079</v>
      </c>
    </row>
    <row r="114" spans="15:36" x14ac:dyDescent="0.25">
      <c r="P114" s="25">
        <v>44926</v>
      </c>
      <c r="Q114" s="61">
        <v>233.55362190097699</v>
      </c>
      <c r="R114" s="16">
        <v>376.54408137727103</v>
      </c>
      <c r="S114" s="16">
        <v>275.58770113040902</v>
      </c>
      <c r="T114" s="16">
        <v>473.17689627300899</v>
      </c>
      <c r="U114" s="65">
        <v>399.60897827936299</v>
      </c>
      <c r="V114" s="66">
        <v>234.87433770705599</v>
      </c>
      <c r="W114" s="61">
        <v>188.040326594215</v>
      </c>
      <c r="X114" s="16">
        <v>406.16114889134798</v>
      </c>
      <c r="Y114" s="16">
        <v>224.285691115547</v>
      </c>
      <c r="Z114" s="64">
        <v>392.48180658230001</v>
      </c>
      <c r="AA114" s="176">
        <f t="shared" ref="AA114:AJ115" si="5">IFERROR(Q114/Q110-1,"NULL")</f>
        <v>3.2234079486968881E-2</v>
      </c>
      <c r="AB114" s="176">
        <f t="shared" si="5"/>
        <v>0.1572051077265495</v>
      </c>
      <c r="AC114" s="176">
        <f t="shared" si="5"/>
        <v>5.1958378750870393E-2</v>
      </c>
      <c r="AD114" s="176">
        <f t="shared" si="5"/>
        <v>4.5513748016289934E-2</v>
      </c>
      <c r="AE114" s="176">
        <f t="shared" si="5"/>
        <v>0.12713695069146325</v>
      </c>
      <c r="AF114" s="176">
        <f t="shared" si="5"/>
        <v>5.5678918155476209E-2</v>
      </c>
      <c r="AG114" s="176">
        <f t="shared" si="5"/>
        <v>-0.15416573405476108</v>
      </c>
      <c r="AH114" s="176">
        <f t="shared" si="5"/>
        <v>0.16681758263705926</v>
      </c>
      <c r="AI114" s="176">
        <f t="shared" si="5"/>
        <v>1.7748880464168337E-2</v>
      </c>
      <c r="AJ114" s="176">
        <f t="shared" si="5"/>
        <v>2.4801782231714364E-2</v>
      </c>
    </row>
    <row r="115" spans="15:36" x14ac:dyDescent="0.25">
      <c r="P115" s="25">
        <v>45016</v>
      </c>
      <c r="Q115" s="61">
        <v>228.006894559844</v>
      </c>
      <c r="R115" s="16">
        <v>376.213187500684</v>
      </c>
      <c r="S115" s="16">
        <v>276.19395114960503</v>
      </c>
      <c r="T115" s="16">
        <v>461.82212810482099</v>
      </c>
      <c r="U115" s="65">
        <v>418.31217473588202</v>
      </c>
      <c r="V115" s="66">
        <v>238.26489182011699</v>
      </c>
      <c r="W115" s="61">
        <v>183.36219034582001</v>
      </c>
      <c r="X115" s="16">
        <v>397.206455330734</v>
      </c>
      <c r="Y115" s="16">
        <v>219.42134354467001</v>
      </c>
      <c r="Z115" s="64">
        <v>383.35998065340601</v>
      </c>
      <c r="AA115" s="176">
        <f t="shared" si="5"/>
        <v>-1.3710336485666219E-2</v>
      </c>
      <c r="AB115" s="176">
        <f t="shared" si="5"/>
        <v>8.1768429839523371E-2</v>
      </c>
      <c r="AC115" s="176">
        <f t="shared" si="5"/>
        <v>3.2712638476921185E-2</v>
      </c>
      <c r="AD115" s="176">
        <f t="shared" si="5"/>
        <v>-2.2182918233221716E-2</v>
      </c>
      <c r="AE115" s="176">
        <f t="shared" si="5"/>
        <v>0.16268064674473504</v>
      </c>
      <c r="AF115" s="176">
        <f t="shared" si="5"/>
        <v>2.675438919284745E-2</v>
      </c>
      <c r="AG115" s="176">
        <f t="shared" si="5"/>
        <v>-0.14796399154237527</v>
      </c>
      <c r="AH115" s="176">
        <f t="shared" si="5"/>
        <v>7.3719349265490175E-2</v>
      </c>
      <c r="AI115" s="176">
        <f t="shared" si="5"/>
        <v>-1.9931075012699195E-2</v>
      </c>
      <c r="AJ115" s="176">
        <f t="shared" si="5"/>
        <v>-3.9588617295212902E-2</v>
      </c>
    </row>
    <row r="116" spans="15:36" ht="30" x14ac:dyDescent="0.25">
      <c r="O116" s="68"/>
      <c r="P116" s="68"/>
      <c r="Q116" s="118" t="s">
        <v>9</v>
      </c>
      <c r="R116" s="119" t="s">
        <v>10</v>
      </c>
      <c r="S116" s="119" t="s">
        <v>11</v>
      </c>
      <c r="T116" s="119" t="s">
        <v>12</v>
      </c>
      <c r="U116" s="119" t="s">
        <v>13</v>
      </c>
      <c r="V116" s="120" t="s">
        <v>14</v>
      </c>
      <c r="W116" s="118" t="s">
        <v>9</v>
      </c>
      <c r="X116" s="119" t="s">
        <v>10</v>
      </c>
      <c r="Y116" s="119" t="s">
        <v>11</v>
      </c>
      <c r="Z116" s="119" t="s">
        <v>12</v>
      </c>
    </row>
    <row r="117" spans="15:36" x14ac:dyDescent="0.25">
      <c r="O117" s="69"/>
      <c r="P117" s="69"/>
      <c r="Q117" s="121" t="s">
        <v>107</v>
      </c>
      <c r="R117" s="121" t="s">
        <v>108</v>
      </c>
      <c r="S117" s="121" t="s">
        <v>109</v>
      </c>
      <c r="T117" s="121" t="s">
        <v>110</v>
      </c>
      <c r="U117" s="121" t="s">
        <v>111</v>
      </c>
      <c r="V117" s="121" t="s">
        <v>112</v>
      </c>
      <c r="W117" s="121" t="s">
        <v>107</v>
      </c>
      <c r="X117" s="121" t="s">
        <v>108</v>
      </c>
      <c r="Y117" s="121" t="s">
        <v>109</v>
      </c>
      <c r="Z117" s="121" t="s">
        <v>110</v>
      </c>
    </row>
    <row r="118" spans="15:36" x14ac:dyDescent="0.25">
      <c r="O118" s="70" t="s">
        <v>113</v>
      </c>
      <c r="P118" s="107" t="s">
        <v>113</v>
      </c>
      <c r="Q118" s="122">
        <f>Q110/Q109-1</f>
        <v>3.5978870987228628E-2</v>
      </c>
      <c r="R118" s="122">
        <f t="shared" ref="Q118:Z123" si="6">R110/R109-1</f>
        <v>2.6907584261523398E-2</v>
      </c>
      <c r="S118" s="122">
        <f t="shared" si="6"/>
        <v>1.3670047060872825E-2</v>
      </c>
      <c r="T118" s="122">
        <f t="shared" si="6"/>
        <v>2.405673102239736E-2</v>
      </c>
      <c r="U118" s="122">
        <f t="shared" si="6"/>
        <v>2.6676170019463763E-2</v>
      </c>
      <c r="V118" s="122">
        <f t="shared" si="6"/>
        <v>7.2562865094272677E-2</v>
      </c>
      <c r="W118" s="122">
        <f t="shared" si="6"/>
        <v>2.2033548249202894E-2</v>
      </c>
      <c r="X118" s="122">
        <f t="shared" si="6"/>
        <v>5.9659478846724623E-2</v>
      </c>
      <c r="Y118" s="122">
        <f t="shared" si="6"/>
        <v>1.894390296338555E-2</v>
      </c>
      <c r="Z118" s="122">
        <f t="shared" si="6"/>
        <v>5.103731697942826E-2</v>
      </c>
    </row>
    <row r="119" spans="15:36" x14ac:dyDescent="0.25">
      <c r="O119" s="70" t="s">
        <v>113</v>
      </c>
      <c r="P119" s="107" t="s">
        <v>113</v>
      </c>
      <c r="Q119" s="122">
        <f>Q111/Q110-1</f>
        <v>2.1727504540863585E-2</v>
      </c>
      <c r="R119" s="122">
        <f t="shared" si="6"/>
        <v>6.8794544311361561E-2</v>
      </c>
      <c r="S119" s="122">
        <f t="shared" si="6"/>
        <v>2.0876944911362605E-2</v>
      </c>
      <c r="T119" s="122">
        <f t="shared" si="6"/>
        <v>4.3574203571763226E-2</v>
      </c>
      <c r="U119" s="122">
        <f t="shared" si="6"/>
        <v>1.4802459879697194E-2</v>
      </c>
      <c r="V119" s="122">
        <f t="shared" si="6"/>
        <v>4.301310767551314E-2</v>
      </c>
      <c r="W119" s="122">
        <f t="shared" si="6"/>
        <v>-3.1976016856035128E-2</v>
      </c>
      <c r="X119" s="122">
        <f t="shared" si="6"/>
        <v>6.2747530356598524E-2</v>
      </c>
      <c r="Y119" s="122">
        <f t="shared" si="6"/>
        <v>1.5924225439704953E-2</v>
      </c>
      <c r="Z119" s="122">
        <f t="shared" si="6"/>
        <v>4.2244994201109609E-2</v>
      </c>
    </row>
    <row r="120" spans="15:36" x14ac:dyDescent="0.25">
      <c r="O120" s="70" t="s">
        <v>113</v>
      </c>
      <c r="P120" s="107" t="s">
        <v>113</v>
      </c>
      <c r="Q120" s="122">
        <f t="shared" si="6"/>
        <v>3.7084123936184987E-2</v>
      </c>
      <c r="R120" s="122">
        <f t="shared" si="6"/>
        <v>9.8386892663460568E-2</v>
      </c>
      <c r="S120" s="122">
        <f t="shared" si="6"/>
        <v>3.1301573735101673E-2</v>
      </c>
      <c r="T120" s="122">
        <f t="shared" si="6"/>
        <v>6.4152248945670953E-2</v>
      </c>
      <c r="U120" s="122">
        <f t="shared" si="6"/>
        <v>6.3797034112509143E-2</v>
      </c>
      <c r="V120" s="122">
        <f t="shared" si="6"/>
        <v>4.492466983137855E-2</v>
      </c>
      <c r="W120" s="122">
        <f t="shared" si="6"/>
        <v>-3.877695557352312E-2</v>
      </c>
      <c r="X120" s="122">
        <f t="shared" si="6"/>
        <v>8.8229391485849629E-2</v>
      </c>
      <c r="Y120" s="122">
        <f t="shared" si="6"/>
        <v>2.861254319404205E-3</v>
      </c>
      <c r="Z120" s="122">
        <f t="shared" si="6"/>
        <v>4.313501688807353E-2</v>
      </c>
    </row>
    <row r="121" spans="15:36" x14ac:dyDescent="0.25">
      <c r="O121" s="70" t="s">
        <v>113</v>
      </c>
      <c r="P121" s="107" t="s">
        <v>113</v>
      </c>
      <c r="Q121" s="122">
        <f t="shared" si="6"/>
        <v>-3.1018465117338412E-3</v>
      </c>
      <c r="R121" s="122">
        <f t="shared" si="6"/>
        <v>1.0019463578444965E-2</v>
      </c>
      <c r="S121" s="122">
        <f t="shared" si="6"/>
        <v>5.1166199492684861E-3</v>
      </c>
      <c r="T121" s="122">
        <f t="shared" si="6"/>
        <v>-2.2039893978006209E-2</v>
      </c>
      <c r="U121" s="122">
        <f t="shared" si="6"/>
        <v>4.4242241902210377E-2</v>
      </c>
      <c r="V121" s="122">
        <f t="shared" si="6"/>
        <v>-4.4861868148521333E-3</v>
      </c>
      <c r="W121" s="122">
        <f t="shared" si="6"/>
        <v>-4.8292512639601215E-2</v>
      </c>
      <c r="X121" s="122">
        <f t="shared" si="6"/>
        <v>2.2516225285529101E-2</v>
      </c>
      <c r="Y121" s="122">
        <f t="shared" si="6"/>
        <v>1.2666183325495961E-3</v>
      </c>
      <c r="Z121" s="122">
        <f t="shared" si="6"/>
        <v>-1.4762870625667612E-2</v>
      </c>
    </row>
    <row r="122" spans="15:36" x14ac:dyDescent="0.25">
      <c r="O122" s="70" t="s">
        <v>113</v>
      </c>
      <c r="P122" s="107" t="s">
        <v>113</v>
      </c>
      <c r="Q122" s="122">
        <f>Q114/Q113-1</f>
        <v>-2.2811536394439225E-2</v>
      </c>
      <c r="R122" s="122">
        <f t="shared" si="6"/>
        <v>-2.4042223347327862E-2</v>
      </c>
      <c r="S122" s="122">
        <f t="shared" si="6"/>
        <v>-5.9161314325428815E-3</v>
      </c>
      <c r="T122" s="122">
        <f t="shared" si="6"/>
        <v>-3.7320981055464331E-2</v>
      </c>
      <c r="U122" s="122">
        <f t="shared" si="6"/>
        <v>-1.4932633149034036E-4</v>
      </c>
      <c r="V122" s="122">
        <f t="shared" si="6"/>
        <v>-2.7006790287267157E-2</v>
      </c>
      <c r="W122" s="122">
        <f t="shared" si="6"/>
        <v>-4.4850181048531335E-2</v>
      </c>
      <c r="X122" s="122">
        <f t="shared" si="6"/>
        <v>-1.3306650667358921E-2</v>
      </c>
      <c r="Y122" s="122">
        <f t="shared" si="6"/>
        <v>-2.325833344522299E-3</v>
      </c>
      <c r="Z122" s="122">
        <f t="shared" si="6"/>
        <v>-4.3271393999082974E-2</v>
      </c>
    </row>
    <row r="123" spans="15:36" x14ac:dyDescent="0.25">
      <c r="O123" s="70" t="s">
        <v>114</v>
      </c>
      <c r="P123" s="107" t="str">
        <f>"QTR "&amp;YEAR(P115)&amp;"Q"&amp;(MONTH(P115)/3)</f>
        <v>QTR 2023Q1</v>
      </c>
      <c r="Q123" s="122">
        <f>Q115/Q114-1</f>
        <v>-2.374926706760605E-2</v>
      </c>
      <c r="R123" s="122">
        <f>R115/R114-1</f>
        <v>-8.787653104962434E-4</v>
      </c>
      <c r="S123" s="122">
        <f t="shared" si="6"/>
        <v>2.1998442481623304E-3</v>
      </c>
      <c r="T123" s="122">
        <f t="shared" si="6"/>
        <v>-2.3996877822277773E-2</v>
      </c>
      <c r="U123" s="122">
        <f>U115/U114-1</f>
        <v>4.6803744342910569E-2</v>
      </c>
      <c r="V123" s="122">
        <f t="shared" si="6"/>
        <v>1.4435609041673292E-2</v>
      </c>
      <c r="W123" s="122">
        <f>W115/W114-1</f>
        <v>-2.4878366960563003E-2</v>
      </c>
      <c r="X123" s="122">
        <f t="shared" si="6"/>
        <v>-2.2047144551015196E-2</v>
      </c>
      <c r="Y123" s="122">
        <f t="shared" si="6"/>
        <v>-2.1688176123420111E-2</v>
      </c>
      <c r="Z123" s="122">
        <f t="shared" si="6"/>
        <v>-2.3241398138492353E-2</v>
      </c>
    </row>
    <row r="124" spans="15:36" x14ac:dyDescent="0.25">
      <c r="O124" s="68"/>
      <c r="P124" s="68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</row>
    <row r="125" spans="15:36" x14ac:dyDescent="0.25">
      <c r="O125" s="68"/>
      <c r="P125" s="68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</row>
    <row r="126" spans="15:36" x14ac:dyDescent="0.25">
      <c r="O126" s="68" t="s">
        <v>115</v>
      </c>
      <c r="P126" s="107" t="s">
        <v>115</v>
      </c>
      <c r="Q126" s="122">
        <f>Q110/Q106-1</f>
        <v>0.12375149339503344</v>
      </c>
      <c r="R126" s="122">
        <f t="shared" ref="Q126:Z131" si="7">R110/R106-1</f>
        <v>0.19958639221765329</v>
      </c>
      <c r="S126" s="122">
        <f t="shared" si="7"/>
        <v>0.15846223878720656</v>
      </c>
      <c r="T126" s="122">
        <f t="shared" si="7"/>
        <v>0.20715822677101103</v>
      </c>
      <c r="U126" s="122">
        <f>U110/U106-1</f>
        <v>0.10830614554721008</v>
      </c>
      <c r="V126" s="122">
        <f t="shared" si="7"/>
        <v>0.14215705695911796</v>
      </c>
      <c r="W126" s="122">
        <f t="shared" si="7"/>
        <v>0.13213397645857605</v>
      </c>
      <c r="X126" s="122">
        <f t="shared" si="7"/>
        <v>0.24935874860751883</v>
      </c>
      <c r="Y126" s="122">
        <f t="shared" si="7"/>
        <v>0.13527127627903246</v>
      </c>
      <c r="Z126" s="122">
        <f t="shared" si="7"/>
        <v>0.23911464285204564</v>
      </c>
    </row>
    <row r="127" spans="15:36" x14ac:dyDescent="0.25">
      <c r="O127" s="68" t="s">
        <v>115</v>
      </c>
      <c r="P127" s="107" t="s">
        <v>115</v>
      </c>
      <c r="Q127" s="122">
        <f t="shared" si="7"/>
        <v>0.14496656149429632</v>
      </c>
      <c r="R127" s="122">
        <f t="shared" si="7"/>
        <v>0.2277391916146001</v>
      </c>
      <c r="S127" s="122">
        <f t="shared" si="7"/>
        <v>0.13340522996187087</v>
      </c>
      <c r="T127" s="122">
        <f t="shared" si="7"/>
        <v>0.21253110981319479</v>
      </c>
      <c r="U127" s="122">
        <f t="shared" si="7"/>
        <v>0.12021401111363272</v>
      </c>
      <c r="V127" s="122">
        <f>V111/V107-1</f>
        <v>0.21367753254460164</v>
      </c>
      <c r="W127" s="122">
        <f t="shared" si="7"/>
        <v>9.7516926649544589E-2</v>
      </c>
      <c r="X127" s="122">
        <f t="shared" si="7"/>
        <v>0.29744319256108409</v>
      </c>
      <c r="Y127" s="122">
        <f t="shared" si="7"/>
        <v>0.12260427551524855</v>
      </c>
      <c r="Z127" s="122">
        <f t="shared" si="7"/>
        <v>0.24887861615662943</v>
      </c>
    </row>
    <row r="128" spans="15:36" x14ac:dyDescent="0.25">
      <c r="O128" s="68" t="s">
        <v>115</v>
      </c>
      <c r="P128" s="107" t="s">
        <v>115</v>
      </c>
      <c r="Q128" s="122">
        <f t="shared" si="7"/>
        <v>0.15965913572229673</v>
      </c>
      <c r="R128" s="122">
        <f t="shared" si="7"/>
        <v>0.26471811243116949</v>
      </c>
      <c r="S128" s="122">
        <f t="shared" si="7"/>
        <v>0.10864507817680136</v>
      </c>
      <c r="T128" s="122">
        <f t="shared" si="7"/>
        <v>0.20612030017820504</v>
      </c>
      <c r="U128" s="122">
        <f t="shared" si="7"/>
        <v>0.13729810869984305</v>
      </c>
      <c r="V128" s="122">
        <f t="shared" si="7"/>
        <v>0.21738249984389757</v>
      </c>
      <c r="W128" s="122">
        <f t="shared" si="7"/>
        <v>1.8772325069104534E-2</v>
      </c>
      <c r="X128" s="122">
        <f t="shared" si="7"/>
        <v>0.34125765749865966</v>
      </c>
      <c r="Y128" s="122">
        <f t="shared" si="7"/>
        <v>7.2028899965861592E-2</v>
      </c>
      <c r="Z128" s="122">
        <f t="shared" si="7"/>
        <v>0.22477288870444045</v>
      </c>
    </row>
    <row r="129" spans="15:26" x14ac:dyDescent="0.25">
      <c r="O129" s="68" t="s">
        <v>115</v>
      </c>
      <c r="P129" s="107" t="s">
        <v>115</v>
      </c>
      <c r="Q129" s="122">
        <f t="shared" si="7"/>
        <v>9.4336185996052091E-2</v>
      </c>
      <c r="R129" s="122">
        <f t="shared" si="7"/>
        <v>0.21761691960315122</v>
      </c>
      <c r="S129" s="122">
        <f t="shared" si="7"/>
        <v>7.2684843816187561E-2</v>
      </c>
      <c r="T129" s="122">
        <f t="shared" si="7"/>
        <v>0.11217276990870229</v>
      </c>
      <c r="U129" s="122">
        <f t="shared" si="7"/>
        <v>0.15737747455575368</v>
      </c>
      <c r="V129" s="122">
        <f t="shared" si="7"/>
        <v>0.16371007913894431</v>
      </c>
      <c r="W129" s="122">
        <f t="shared" si="7"/>
        <v>-9.4936753478360392E-2</v>
      </c>
      <c r="X129" s="122">
        <f t="shared" si="7"/>
        <v>0.25310392774274937</v>
      </c>
      <c r="Y129" s="122">
        <f t="shared" si="7"/>
        <v>3.9446596049718563E-2</v>
      </c>
      <c r="Z129" s="122">
        <f t="shared" si="7"/>
        <v>0.12582074882741079</v>
      </c>
    </row>
    <row r="130" spans="15:26" x14ac:dyDescent="0.25">
      <c r="O130" s="68" t="s">
        <v>115</v>
      </c>
      <c r="P130" s="107" t="s">
        <v>115</v>
      </c>
      <c r="Q130" s="122">
        <f t="shared" si="7"/>
        <v>3.2234079486968881E-2</v>
      </c>
      <c r="R130" s="122">
        <f t="shared" si="7"/>
        <v>0.1572051077265495</v>
      </c>
      <c r="S130" s="122">
        <f t="shared" si="7"/>
        <v>5.1958378750870393E-2</v>
      </c>
      <c r="T130" s="122">
        <f t="shared" si="7"/>
        <v>4.5513748016289934E-2</v>
      </c>
      <c r="U130" s="122">
        <f>U114/U110-1</f>
        <v>0.12713695069146325</v>
      </c>
      <c r="V130" s="122">
        <f t="shared" si="7"/>
        <v>5.5678918155476209E-2</v>
      </c>
      <c r="W130" s="122">
        <f t="shared" si="7"/>
        <v>-0.15416573405476108</v>
      </c>
      <c r="X130" s="122">
        <f t="shared" si="7"/>
        <v>0.16681758263705926</v>
      </c>
      <c r="Y130" s="122">
        <f t="shared" si="7"/>
        <v>1.7748880464168337E-2</v>
      </c>
      <c r="Z130" s="122">
        <f t="shared" si="7"/>
        <v>2.4801782231714364E-2</v>
      </c>
    </row>
    <row r="131" spans="15:26" x14ac:dyDescent="0.25">
      <c r="O131" s="68" t="s">
        <v>115</v>
      </c>
      <c r="P131" s="107" t="str">
        <f>"Y/Y "&amp;RIGHT(P123,4)</f>
        <v>Y/Y 23Q1</v>
      </c>
      <c r="Q131" s="122">
        <f>Q115/Q111-1</f>
        <v>-1.3710336485666219E-2</v>
      </c>
      <c r="R131" s="122">
        <f t="shared" si="7"/>
        <v>8.1768429839523371E-2</v>
      </c>
      <c r="S131" s="122">
        <f t="shared" si="7"/>
        <v>3.2712638476921185E-2</v>
      </c>
      <c r="T131" s="122">
        <f t="shared" si="7"/>
        <v>-2.2182918233221716E-2</v>
      </c>
      <c r="U131" s="122">
        <f>U115/U111-1</f>
        <v>0.16268064674473504</v>
      </c>
      <c r="V131" s="122">
        <f t="shared" si="7"/>
        <v>2.675438919284745E-2</v>
      </c>
      <c r="W131" s="122">
        <f>W115/W111-1</f>
        <v>-0.14796399154237527</v>
      </c>
      <c r="X131" s="122">
        <f t="shared" si="7"/>
        <v>7.3719349265490175E-2</v>
      </c>
      <c r="Y131" s="122">
        <f t="shared" si="7"/>
        <v>-1.9931075012699195E-2</v>
      </c>
      <c r="Z131" s="122">
        <f t="shared" si="7"/>
        <v>-3.9588617295212902E-2</v>
      </c>
    </row>
    <row r="132" spans="15:26" x14ac:dyDescent="0.25">
      <c r="O132" s="68"/>
      <c r="P132" s="68"/>
      <c r="Q132" s="123"/>
      <c r="R132" s="110"/>
      <c r="S132" s="110"/>
      <c r="T132" s="110"/>
      <c r="U132" s="124"/>
      <c r="V132" s="124"/>
      <c r="W132" s="123"/>
      <c r="X132" s="110"/>
      <c r="Y132" s="110"/>
      <c r="Z132" s="110"/>
    </row>
    <row r="133" spans="15:26" x14ac:dyDescent="0.25">
      <c r="O133" s="68" t="s">
        <v>96</v>
      </c>
      <c r="P133" s="68" t="s">
        <v>96</v>
      </c>
      <c r="Q133" s="123">
        <f>MIN($Q$59:$Q$70)</f>
        <v>107.008659909326</v>
      </c>
      <c r="R133" s="123">
        <f>MIN($R$59:$R$70)</f>
        <v>118.447041812661</v>
      </c>
      <c r="S133" s="123">
        <f>MIN($S$59:$S$70)</f>
        <v>129.96822421542899</v>
      </c>
      <c r="T133" s="123">
        <f>MIN($T$59:$T$70)</f>
        <v>125.601461528483</v>
      </c>
      <c r="U133" s="123">
        <f>MIN($U$59:$U$70)</f>
        <v>125.871089154598</v>
      </c>
      <c r="V133" s="123">
        <f>MIN($V$59:$V$70)</f>
        <v>97.328233668956798</v>
      </c>
      <c r="W133" s="123">
        <f>MIN($Q$59:$Q$70)</f>
        <v>107.008659909326</v>
      </c>
      <c r="X133" s="123">
        <f>MIN($R$59:$R$70)</f>
        <v>118.447041812661</v>
      </c>
      <c r="Y133" s="123">
        <f>MIN($S$59:$S$70)</f>
        <v>129.96822421542899</v>
      </c>
      <c r="Z133" s="123">
        <f>MIN($T$59:$T$70)</f>
        <v>125.601461528483</v>
      </c>
    </row>
    <row r="134" spans="15:26" x14ac:dyDescent="0.25">
      <c r="O134" s="68" t="s">
        <v>97</v>
      </c>
      <c r="P134" s="68" t="s">
        <v>97</v>
      </c>
      <c r="Q134" s="122">
        <f t="shared" ref="Q134:Z134" si="8">Q115/Q133-1</f>
        <v>1.1307331084516532</v>
      </c>
      <c r="R134" s="122">
        <f t="shared" si="8"/>
        <v>2.176214295800758</v>
      </c>
      <c r="S134" s="122">
        <f t="shared" si="8"/>
        <v>1.125088288440407</v>
      </c>
      <c r="T134" s="122">
        <f t="shared" si="8"/>
        <v>2.6768849859290236</v>
      </c>
      <c r="U134" s="122">
        <f t="shared" si="8"/>
        <v>2.3233380083181818</v>
      </c>
      <c r="V134" s="122">
        <f t="shared" si="8"/>
        <v>1.4480552337005212</v>
      </c>
      <c r="W134" s="122">
        <f t="shared" si="8"/>
        <v>0.71352664822821188</v>
      </c>
      <c r="X134" s="122">
        <f t="shared" si="8"/>
        <v>2.3534518823945501</v>
      </c>
      <c r="Y134" s="122">
        <f t="shared" si="8"/>
        <v>0.68826915093467678</v>
      </c>
      <c r="Z134" s="122">
        <f t="shared" si="8"/>
        <v>2.0521936288653011</v>
      </c>
    </row>
  </sheetData>
  <mergeCells count="14">
    <mergeCell ref="AA5:AF5"/>
    <mergeCell ref="AG5:AJ5"/>
    <mergeCell ref="I47:O47"/>
    <mergeCell ref="I48:O48"/>
    <mergeCell ref="A27:F27"/>
    <mergeCell ref="A28:F28"/>
    <mergeCell ref="Q5:V5"/>
    <mergeCell ref="W5:Z5"/>
    <mergeCell ref="A7:F7"/>
    <mergeCell ref="I7:O7"/>
    <mergeCell ref="A8:F8"/>
    <mergeCell ref="I8:O8"/>
    <mergeCell ref="I26:N26"/>
    <mergeCell ref="I27:N27"/>
  </mergeCells>
  <conditionalFormatting sqref="P7:P115">
    <cfRule type="expression" dxfId="32" priority="9">
      <formula>$Q7=""</formula>
    </cfRule>
  </conditionalFormatting>
  <conditionalFormatting sqref="O90 O92:O110">
    <cfRule type="expression" dxfId="31" priority="7">
      <formula>$O90=""</formula>
    </cfRule>
  </conditionalFormatting>
  <conditionalFormatting sqref="O111:O112">
    <cfRule type="expression" dxfId="30" priority="8">
      <formula>$O111=""</formula>
    </cfRule>
  </conditionalFormatting>
  <conditionalFormatting sqref="O118:O134 P132:P134">
    <cfRule type="expression" dxfId="29" priority="6">
      <formula>$O118=""</formula>
    </cfRule>
  </conditionalFormatting>
  <conditionalFormatting sqref="O116 P124">
    <cfRule type="expression" dxfId="28" priority="3">
      <formula>$O116=""</formula>
    </cfRule>
  </conditionalFormatting>
  <conditionalFormatting sqref="P116">
    <cfRule type="expression" dxfId="27" priority="4">
      <formula>$O116=""</formula>
    </cfRule>
  </conditionalFormatting>
  <conditionalFormatting sqref="P125">
    <cfRule type="expression" dxfId="26" priority="5">
      <formula>$O126=""</formula>
    </cfRule>
  </conditionalFormatting>
  <conditionalFormatting sqref="P126:P131">
    <cfRule type="expression" dxfId="25" priority="2">
      <formula>$O126=""</formula>
    </cfRule>
  </conditionalFormatting>
  <conditionalFormatting sqref="P118:P123">
    <cfRule type="expression" dxfId="24" priority="1">
      <formula>$O118=""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E9834-0701-433D-B866-038A8B7EBEC4}">
  <sheetPr codeName="Sheet5"/>
  <dimension ref="A1:V410"/>
  <sheetViews>
    <sheetView tabSelected="1" topLeftCell="E1" workbookViewId="0">
      <selection activeCell="K31" sqref="K31"/>
    </sheetView>
  </sheetViews>
  <sheetFormatPr defaultColWidth="9.140625" defaultRowHeight="15" x14ac:dyDescent="0.25"/>
  <cols>
    <col min="1" max="6" width="13.7109375" style="24" customWidth="1"/>
    <col min="7" max="7" width="9.5703125" style="24" customWidth="1"/>
    <col min="8" max="13" width="13.7109375" style="24" customWidth="1"/>
    <col min="14" max="14" width="23.85546875" style="29" bestFit="1" customWidth="1"/>
    <col min="15" max="18" width="13.7109375" style="14" customWidth="1"/>
    <col min="19" max="19" width="15.42578125" style="14" customWidth="1"/>
    <col min="20" max="20" width="15.7109375" style="14" customWidth="1"/>
    <col min="21" max="21" width="14.85546875" style="14" customWidth="1"/>
    <col min="22" max="22" width="13.7109375" style="14" customWidth="1"/>
    <col min="23" max="16384" width="9.140625" style="24"/>
  </cols>
  <sheetData>
    <row r="1" spans="1:22" s="2" customFormat="1" ht="15.95" customHeight="1" x14ac:dyDescent="0.2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5.95" customHeight="1" x14ac:dyDescent="0.25">
      <c r="O2" s="47"/>
      <c r="P2" s="48"/>
      <c r="Q2" s="48"/>
      <c r="R2" s="49"/>
      <c r="S2" s="47"/>
      <c r="T2" s="48"/>
      <c r="U2" s="48"/>
      <c r="V2" s="49"/>
    </row>
    <row r="3" spans="1:22" s="5" customFormat="1" ht="15.95" customHeight="1" x14ac:dyDescent="0.25">
      <c r="O3" s="47"/>
      <c r="P3" s="48"/>
      <c r="Q3" s="48"/>
      <c r="R3" s="49"/>
      <c r="S3" s="47"/>
      <c r="T3" s="48"/>
      <c r="U3" s="48"/>
      <c r="V3" s="49"/>
    </row>
    <row r="4" spans="1:22" s="53" customFormat="1" ht="15.95" customHeight="1" x14ac:dyDescent="0.25">
      <c r="O4" s="47"/>
      <c r="P4" s="48"/>
      <c r="Q4" s="48"/>
      <c r="R4" s="49"/>
      <c r="S4" s="47"/>
      <c r="T4" s="48"/>
      <c r="U4" s="48"/>
      <c r="V4" s="49"/>
    </row>
    <row r="5" spans="1:22" s="54" customFormat="1" ht="15" customHeight="1" x14ac:dyDescent="0.25">
      <c r="O5" s="187" t="s">
        <v>7</v>
      </c>
      <c r="P5" s="188"/>
      <c r="Q5" s="188"/>
      <c r="R5" s="189"/>
      <c r="S5" s="187" t="s">
        <v>16</v>
      </c>
      <c r="T5" s="188"/>
      <c r="U5" s="188"/>
      <c r="V5" s="189"/>
    </row>
    <row r="6" spans="1:22" s="55" customFormat="1" ht="35.1" customHeight="1" x14ac:dyDescent="0.25">
      <c r="N6" s="56" t="s">
        <v>0</v>
      </c>
      <c r="O6" s="57" t="s">
        <v>17</v>
      </c>
      <c r="P6" s="23" t="s">
        <v>18</v>
      </c>
      <c r="Q6" s="23" t="s">
        <v>19</v>
      </c>
      <c r="R6" s="58" t="s">
        <v>20</v>
      </c>
      <c r="S6" s="57" t="s">
        <v>17</v>
      </c>
      <c r="T6" s="23" t="s">
        <v>18</v>
      </c>
      <c r="U6" s="23" t="s">
        <v>19</v>
      </c>
      <c r="V6" s="58" t="s">
        <v>20</v>
      </c>
    </row>
    <row r="7" spans="1:22" x14ac:dyDescent="0.25">
      <c r="A7" s="186" t="s">
        <v>81</v>
      </c>
      <c r="B7" s="186"/>
      <c r="C7" s="186"/>
      <c r="D7" s="186"/>
      <c r="E7" s="186"/>
      <c r="F7" s="186"/>
      <c r="G7" s="60"/>
      <c r="H7" s="186" t="s">
        <v>82</v>
      </c>
      <c r="I7" s="186"/>
      <c r="J7" s="186"/>
      <c r="K7" s="186"/>
      <c r="L7" s="186"/>
      <c r="M7" s="186"/>
      <c r="N7" s="25">
        <v>35155</v>
      </c>
      <c r="O7" s="61">
        <v>66.475830523697695</v>
      </c>
      <c r="P7" s="16">
        <v>54.864472929899897</v>
      </c>
      <c r="Q7" s="16">
        <v>74.374202740302707</v>
      </c>
      <c r="R7" s="64">
        <v>62.803004484616402</v>
      </c>
      <c r="S7" s="61" t="s">
        <v>15</v>
      </c>
      <c r="T7" s="16" t="s">
        <v>15</v>
      </c>
      <c r="U7" s="16" t="s">
        <v>15</v>
      </c>
      <c r="V7" s="64" t="s">
        <v>15</v>
      </c>
    </row>
    <row r="8" spans="1:22" x14ac:dyDescent="0.25">
      <c r="A8" s="186" t="s">
        <v>74</v>
      </c>
      <c r="B8" s="186"/>
      <c r="C8" s="186"/>
      <c r="D8" s="186"/>
      <c r="E8" s="186"/>
      <c r="F8" s="186"/>
      <c r="H8" s="186" t="s">
        <v>74</v>
      </c>
      <c r="I8" s="186"/>
      <c r="J8" s="186"/>
      <c r="K8" s="186"/>
      <c r="L8" s="186"/>
      <c r="M8" s="186"/>
      <c r="N8" s="25">
        <v>35246</v>
      </c>
      <c r="O8" s="61">
        <v>66.8112939893186</v>
      </c>
      <c r="P8" s="16">
        <v>53.711200655104697</v>
      </c>
      <c r="Q8" s="16">
        <v>73.753573860965105</v>
      </c>
      <c r="R8" s="64">
        <v>64.838815567906394</v>
      </c>
      <c r="S8" s="61" t="s">
        <v>15</v>
      </c>
      <c r="T8" s="16" t="s">
        <v>15</v>
      </c>
      <c r="U8" s="16" t="s">
        <v>15</v>
      </c>
      <c r="V8" s="64" t="s">
        <v>15</v>
      </c>
    </row>
    <row r="9" spans="1:22" x14ac:dyDescent="0.25">
      <c r="N9" s="25">
        <v>35338</v>
      </c>
      <c r="O9" s="61">
        <v>69.991103760687096</v>
      </c>
      <c r="P9" s="16">
        <v>55.793050774161799</v>
      </c>
      <c r="Q9" s="16">
        <v>76.776991919177803</v>
      </c>
      <c r="R9" s="64">
        <v>66.969868309014501</v>
      </c>
      <c r="S9" s="61" t="s">
        <v>15</v>
      </c>
      <c r="T9" s="16" t="s">
        <v>15</v>
      </c>
      <c r="U9" s="16" t="s">
        <v>15</v>
      </c>
      <c r="V9" s="64" t="s">
        <v>15</v>
      </c>
    </row>
    <row r="10" spans="1:22" x14ac:dyDescent="0.25">
      <c r="N10" s="25">
        <v>35430</v>
      </c>
      <c r="O10" s="61">
        <v>72.1205235981231</v>
      </c>
      <c r="P10" s="16">
        <v>62.194828685799301</v>
      </c>
      <c r="Q10" s="16">
        <v>82.306839456198603</v>
      </c>
      <c r="R10" s="64">
        <v>67.203136429968694</v>
      </c>
      <c r="S10" s="61" t="s">
        <v>15</v>
      </c>
      <c r="T10" s="16" t="s">
        <v>15</v>
      </c>
      <c r="U10" s="16" t="s">
        <v>15</v>
      </c>
      <c r="V10" s="64" t="s">
        <v>15</v>
      </c>
    </row>
    <row r="11" spans="1:22" x14ac:dyDescent="0.25">
      <c r="N11" s="25">
        <v>35520</v>
      </c>
      <c r="O11" s="61">
        <v>71.492615395728194</v>
      </c>
      <c r="P11" s="16">
        <v>65.988876820570496</v>
      </c>
      <c r="Q11" s="16">
        <v>84.916099555979201</v>
      </c>
      <c r="R11" s="64">
        <v>67.837515533973303</v>
      </c>
      <c r="S11" s="61" t="s">
        <v>15</v>
      </c>
      <c r="T11" s="16" t="s">
        <v>15</v>
      </c>
      <c r="U11" s="16" t="s">
        <v>15</v>
      </c>
      <c r="V11" s="64" t="s">
        <v>15</v>
      </c>
    </row>
    <row r="12" spans="1:22" x14ac:dyDescent="0.25">
      <c r="N12" s="25">
        <v>35611</v>
      </c>
      <c r="O12" s="61">
        <v>71.847804508342094</v>
      </c>
      <c r="P12" s="16">
        <v>66.362166126294596</v>
      </c>
      <c r="Q12" s="16">
        <v>86.383072273860705</v>
      </c>
      <c r="R12" s="64">
        <v>69.942650945836903</v>
      </c>
      <c r="S12" s="61" t="s">
        <v>15</v>
      </c>
      <c r="T12" s="16" t="s">
        <v>15</v>
      </c>
      <c r="U12" s="16" t="s">
        <v>15</v>
      </c>
      <c r="V12" s="64" t="s">
        <v>15</v>
      </c>
    </row>
    <row r="13" spans="1:22" x14ac:dyDescent="0.25">
      <c r="N13" s="25">
        <v>35703</v>
      </c>
      <c r="O13" s="61">
        <v>72.282776215178998</v>
      </c>
      <c r="P13" s="16">
        <v>70.822067357437902</v>
      </c>
      <c r="Q13" s="16">
        <v>87.738918918349796</v>
      </c>
      <c r="R13" s="64">
        <v>73.927584556034503</v>
      </c>
      <c r="S13" s="61" t="s">
        <v>15</v>
      </c>
      <c r="T13" s="16" t="s">
        <v>15</v>
      </c>
      <c r="U13" s="16" t="s">
        <v>15</v>
      </c>
      <c r="V13" s="64" t="s">
        <v>15</v>
      </c>
    </row>
    <row r="14" spans="1:22" x14ac:dyDescent="0.25">
      <c r="N14" s="25">
        <v>35795</v>
      </c>
      <c r="O14" s="61">
        <v>73.102095000786804</v>
      </c>
      <c r="P14" s="16">
        <v>77.209881579580497</v>
      </c>
      <c r="Q14" s="16">
        <v>88.569886985310902</v>
      </c>
      <c r="R14" s="64">
        <v>77.1812439186711</v>
      </c>
      <c r="S14" s="61" t="s">
        <v>15</v>
      </c>
      <c r="T14" s="16" t="s">
        <v>15</v>
      </c>
      <c r="U14" s="16" t="s">
        <v>15</v>
      </c>
      <c r="V14" s="64" t="s">
        <v>15</v>
      </c>
    </row>
    <row r="15" spans="1:22" x14ac:dyDescent="0.25">
      <c r="N15" s="25">
        <v>35885</v>
      </c>
      <c r="O15" s="61">
        <v>75.162818348516495</v>
      </c>
      <c r="P15" s="16">
        <v>77.790011261025199</v>
      </c>
      <c r="Q15" s="16">
        <v>88.251016186677703</v>
      </c>
      <c r="R15" s="64">
        <v>78.145598389572996</v>
      </c>
      <c r="S15" s="61" t="s">
        <v>15</v>
      </c>
      <c r="T15" s="16" t="s">
        <v>15</v>
      </c>
      <c r="U15" s="16" t="s">
        <v>15</v>
      </c>
      <c r="V15" s="64" t="s">
        <v>15</v>
      </c>
    </row>
    <row r="16" spans="1:22" x14ac:dyDescent="0.25">
      <c r="N16" s="25">
        <v>35976</v>
      </c>
      <c r="O16" s="61">
        <v>77.538045826031805</v>
      </c>
      <c r="P16" s="16">
        <v>77.817154375817196</v>
      </c>
      <c r="Q16" s="16">
        <v>85.687889995522696</v>
      </c>
      <c r="R16" s="64">
        <v>79.386653952969795</v>
      </c>
      <c r="S16" s="61" t="s">
        <v>15</v>
      </c>
      <c r="T16" s="16" t="s">
        <v>15</v>
      </c>
      <c r="U16" s="16" t="s">
        <v>15</v>
      </c>
      <c r="V16" s="64" t="s">
        <v>15</v>
      </c>
    </row>
    <row r="17" spans="14:22" x14ac:dyDescent="0.25">
      <c r="N17" s="25">
        <v>36068</v>
      </c>
      <c r="O17" s="61">
        <v>77.661011653668595</v>
      </c>
      <c r="P17" s="16">
        <v>82.851818535801598</v>
      </c>
      <c r="Q17" s="16">
        <v>85.168999167639996</v>
      </c>
      <c r="R17" s="64">
        <v>81.469604586985795</v>
      </c>
      <c r="S17" s="61" t="s">
        <v>15</v>
      </c>
      <c r="T17" s="16" t="s">
        <v>15</v>
      </c>
      <c r="U17" s="16" t="s">
        <v>15</v>
      </c>
      <c r="V17" s="64" t="s">
        <v>15</v>
      </c>
    </row>
    <row r="18" spans="14:22" x14ac:dyDescent="0.25">
      <c r="N18" s="25">
        <v>36160</v>
      </c>
      <c r="O18" s="61">
        <v>77.648614792404899</v>
      </c>
      <c r="P18" s="16">
        <v>88.045270152631602</v>
      </c>
      <c r="Q18" s="16">
        <v>88.121363462041103</v>
      </c>
      <c r="R18" s="64">
        <v>83.388045755287607</v>
      </c>
      <c r="S18" s="61" t="s">
        <v>15</v>
      </c>
      <c r="T18" s="16" t="s">
        <v>15</v>
      </c>
      <c r="U18" s="16" t="s">
        <v>15</v>
      </c>
      <c r="V18" s="64" t="s">
        <v>15</v>
      </c>
    </row>
    <row r="19" spans="14:22" x14ac:dyDescent="0.25">
      <c r="N19" s="25">
        <v>36250</v>
      </c>
      <c r="O19" s="61">
        <v>82.462320722185595</v>
      </c>
      <c r="P19" s="16">
        <v>88.814423883712294</v>
      </c>
      <c r="Q19" s="16">
        <v>90.122360582029003</v>
      </c>
      <c r="R19" s="64">
        <v>84.904209310934206</v>
      </c>
      <c r="S19" s="61" t="s">
        <v>15</v>
      </c>
      <c r="T19" s="16" t="s">
        <v>15</v>
      </c>
      <c r="U19" s="16" t="s">
        <v>15</v>
      </c>
      <c r="V19" s="64" t="s">
        <v>15</v>
      </c>
    </row>
    <row r="20" spans="14:22" x14ac:dyDescent="0.25">
      <c r="N20" s="25">
        <v>36341</v>
      </c>
      <c r="O20" s="61">
        <v>90.852822148127999</v>
      </c>
      <c r="P20" s="16">
        <v>88.244428628461094</v>
      </c>
      <c r="Q20" s="16">
        <v>91.680136677466706</v>
      </c>
      <c r="R20" s="64">
        <v>86.018267668583306</v>
      </c>
      <c r="S20" s="61" t="s">
        <v>15</v>
      </c>
      <c r="T20" s="16" t="s">
        <v>15</v>
      </c>
      <c r="U20" s="16" t="s">
        <v>15</v>
      </c>
      <c r="V20" s="64" t="s">
        <v>15</v>
      </c>
    </row>
    <row r="21" spans="14:22" x14ac:dyDescent="0.25">
      <c r="N21" s="25">
        <v>36433</v>
      </c>
      <c r="O21" s="61">
        <v>94.231411242048097</v>
      </c>
      <c r="P21" s="16">
        <v>88.321502082594606</v>
      </c>
      <c r="Q21" s="16">
        <v>93.430506903077003</v>
      </c>
      <c r="R21" s="64">
        <v>87.931849107085498</v>
      </c>
      <c r="S21" s="61" t="s">
        <v>15</v>
      </c>
      <c r="T21" s="16" t="s">
        <v>15</v>
      </c>
      <c r="U21" s="16" t="s">
        <v>15</v>
      </c>
      <c r="V21" s="64" t="s">
        <v>15</v>
      </c>
    </row>
    <row r="22" spans="14:22" x14ac:dyDescent="0.25">
      <c r="N22" s="25">
        <v>36525</v>
      </c>
      <c r="O22" s="61">
        <v>92.511831160086402</v>
      </c>
      <c r="P22" s="16">
        <v>90.4160465321484</v>
      </c>
      <c r="Q22" s="16">
        <v>94.194449562378495</v>
      </c>
      <c r="R22" s="64">
        <v>91.023714124591194</v>
      </c>
      <c r="S22" s="61" t="s">
        <v>15</v>
      </c>
      <c r="T22" s="16" t="s">
        <v>15</v>
      </c>
      <c r="U22" s="16" t="s">
        <v>15</v>
      </c>
      <c r="V22" s="64" t="s">
        <v>15</v>
      </c>
    </row>
    <row r="23" spans="14:22" x14ac:dyDescent="0.25">
      <c r="N23" s="25">
        <v>36616</v>
      </c>
      <c r="O23" s="61">
        <v>93.886731321766902</v>
      </c>
      <c r="P23" s="16">
        <v>94.521310120815102</v>
      </c>
      <c r="Q23" s="16">
        <v>95.729728203524402</v>
      </c>
      <c r="R23" s="64">
        <v>94.590510855608798</v>
      </c>
      <c r="S23" s="61">
        <v>101.17388744166701</v>
      </c>
      <c r="T23" s="16">
        <v>75.683303539113496</v>
      </c>
      <c r="U23" s="16">
        <v>98.233855028911705</v>
      </c>
      <c r="V23" s="64">
        <v>90.870872599792506</v>
      </c>
    </row>
    <row r="24" spans="14:22" x14ac:dyDescent="0.25">
      <c r="N24" s="25">
        <v>36707</v>
      </c>
      <c r="O24" s="61">
        <v>98.619458014667103</v>
      </c>
      <c r="P24" s="16">
        <v>99.878058447137903</v>
      </c>
      <c r="Q24" s="16">
        <v>98.999472453562603</v>
      </c>
      <c r="R24" s="64">
        <v>98.109433779704901</v>
      </c>
      <c r="S24" s="61">
        <v>101.128567609695</v>
      </c>
      <c r="T24" s="16">
        <v>84.340138586433696</v>
      </c>
      <c r="U24" s="16">
        <v>98.124835801932306</v>
      </c>
      <c r="V24" s="64">
        <v>94.716968092620206</v>
      </c>
    </row>
    <row r="25" spans="14:22" x14ac:dyDescent="0.25">
      <c r="N25" s="25">
        <v>36799</v>
      </c>
      <c r="O25" s="61">
        <v>101.10393386318</v>
      </c>
      <c r="P25" s="16">
        <v>100.670889615882</v>
      </c>
      <c r="Q25" s="16">
        <v>100.691048677593</v>
      </c>
      <c r="R25" s="64">
        <v>99.405389790185296</v>
      </c>
      <c r="S25" s="61">
        <v>100.75646351028399</v>
      </c>
      <c r="T25" s="16">
        <v>96.931136054582893</v>
      </c>
      <c r="U25" s="16">
        <v>98.926970006781801</v>
      </c>
      <c r="V25" s="64">
        <v>97.806385334032001</v>
      </c>
    </row>
    <row r="26" spans="14:22" x14ac:dyDescent="0.25">
      <c r="N26" s="25">
        <v>36891</v>
      </c>
      <c r="O26" s="61">
        <v>100</v>
      </c>
      <c r="P26" s="16">
        <v>100</v>
      </c>
      <c r="Q26" s="16">
        <v>100</v>
      </c>
      <c r="R26" s="64">
        <v>100</v>
      </c>
      <c r="S26" s="61">
        <v>100</v>
      </c>
      <c r="T26" s="16">
        <v>100</v>
      </c>
      <c r="U26" s="16">
        <v>100</v>
      </c>
      <c r="V26" s="64">
        <v>100</v>
      </c>
    </row>
    <row r="27" spans="14:22" x14ac:dyDescent="0.25">
      <c r="N27" s="25">
        <v>36981</v>
      </c>
      <c r="O27" s="61">
        <v>101.341534179123</v>
      </c>
      <c r="P27" s="16">
        <v>103.339049017718</v>
      </c>
      <c r="Q27" s="16">
        <v>99.657594196565398</v>
      </c>
      <c r="R27" s="64">
        <v>102.380284727356</v>
      </c>
      <c r="S27" s="61">
        <v>100.367767643495</v>
      </c>
      <c r="T27" s="16">
        <v>103.52761608763301</v>
      </c>
      <c r="U27" s="16">
        <v>100.46072450532699</v>
      </c>
      <c r="V27" s="64">
        <v>99.986119442386993</v>
      </c>
    </row>
    <row r="28" spans="14:22" x14ac:dyDescent="0.25">
      <c r="N28" s="25">
        <v>37072</v>
      </c>
      <c r="O28" s="61">
        <v>106.75646660263401</v>
      </c>
      <c r="P28" s="16">
        <v>102.73342453649001</v>
      </c>
      <c r="Q28" s="16">
        <v>101.572816757743</v>
      </c>
      <c r="R28" s="64">
        <v>105.184035528778</v>
      </c>
      <c r="S28" s="61">
        <v>105.607209583737</v>
      </c>
      <c r="T28" s="16">
        <v>109.09108306670601</v>
      </c>
      <c r="U28" s="16">
        <v>99.560890663513504</v>
      </c>
      <c r="V28" s="64">
        <v>98.752363700399798</v>
      </c>
    </row>
    <row r="29" spans="14:22" x14ac:dyDescent="0.25">
      <c r="N29" s="25">
        <v>37164</v>
      </c>
      <c r="O29" s="61">
        <v>109.445521733484</v>
      </c>
      <c r="P29" s="16">
        <v>99.959942074997301</v>
      </c>
      <c r="Q29" s="16">
        <v>105.532201707458</v>
      </c>
      <c r="R29" s="64">
        <v>105.808867673427</v>
      </c>
      <c r="S29" s="61">
        <v>110.88911996969399</v>
      </c>
      <c r="T29" s="16">
        <v>107.17558528692</v>
      </c>
      <c r="U29" s="16">
        <v>98.105807621174904</v>
      </c>
      <c r="V29" s="64">
        <v>98.260431323968703</v>
      </c>
    </row>
    <row r="30" spans="14:22" x14ac:dyDescent="0.25">
      <c r="N30" s="25">
        <v>37256</v>
      </c>
      <c r="O30" s="61">
        <v>108.24650967549699</v>
      </c>
      <c r="P30" s="16">
        <v>102.958952253232</v>
      </c>
      <c r="Q30" s="16">
        <v>107.84586326253201</v>
      </c>
      <c r="R30" s="64">
        <v>105.984963663324</v>
      </c>
      <c r="S30" s="61">
        <v>111.203624080019</v>
      </c>
      <c r="T30" s="16">
        <v>102.614556062045</v>
      </c>
      <c r="U30" s="16">
        <v>99.033125396176601</v>
      </c>
      <c r="V30" s="64">
        <v>98.5181403099634</v>
      </c>
    </row>
    <row r="31" spans="14:22" x14ac:dyDescent="0.25">
      <c r="N31" s="25">
        <v>37346</v>
      </c>
      <c r="O31" s="61">
        <v>109.343243540865</v>
      </c>
      <c r="P31" s="16">
        <v>109.208190687357</v>
      </c>
      <c r="Q31" s="16">
        <v>107.732379801718</v>
      </c>
      <c r="R31" s="64">
        <v>108.347041566618</v>
      </c>
      <c r="S31" s="61">
        <v>110.197956989753</v>
      </c>
      <c r="T31" s="16">
        <v>102.814478981706</v>
      </c>
      <c r="U31" s="16">
        <v>102.23021621524001</v>
      </c>
      <c r="V31" s="64">
        <v>99.474207121874898</v>
      </c>
    </row>
    <row r="32" spans="14:22" x14ac:dyDescent="0.25">
      <c r="N32" s="25">
        <v>37437</v>
      </c>
      <c r="O32" s="61">
        <v>114.001910231219</v>
      </c>
      <c r="P32" s="16">
        <v>114.156622870455</v>
      </c>
      <c r="Q32" s="16">
        <v>108.502476664627</v>
      </c>
      <c r="R32" s="64">
        <v>112.330238545146</v>
      </c>
      <c r="S32" s="61">
        <v>109.249498373051</v>
      </c>
      <c r="T32" s="16">
        <v>106.671637379107</v>
      </c>
      <c r="U32" s="16">
        <v>103.917794534862</v>
      </c>
      <c r="V32" s="64">
        <v>99.936659982284993</v>
      </c>
    </row>
    <row r="33" spans="1:22" x14ac:dyDescent="0.25">
      <c r="N33" s="25">
        <v>37529</v>
      </c>
      <c r="O33" s="61">
        <v>117.878590761845</v>
      </c>
      <c r="P33" s="16">
        <v>116.35720315335099</v>
      </c>
      <c r="Q33" s="16">
        <v>112.441474320179</v>
      </c>
      <c r="R33" s="64">
        <v>116.211427624395</v>
      </c>
      <c r="S33" s="61">
        <v>113.206049514314</v>
      </c>
      <c r="T33" s="16">
        <v>106.701539164614</v>
      </c>
      <c r="U33" s="16">
        <v>104.825339541133</v>
      </c>
      <c r="V33" s="64">
        <v>100.906232985714</v>
      </c>
    </row>
    <row r="34" spans="1:22" x14ac:dyDescent="0.25">
      <c r="N34" s="25">
        <v>37621</v>
      </c>
      <c r="O34" s="61">
        <v>118.16493464399301</v>
      </c>
      <c r="P34" s="16">
        <v>117.946938823526</v>
      </c>
      <c r="Q34" s="16">
        <v>117.321403257114</v>
      </c>
      <c r="R34" s="64">
        <v>118.636555326608</v>
      </c>
      <c r="S34" s="61">
        <v>119.78061888079699</v>
      </c>
      <c r="T34" s="16">
        <v>103.96125186944499</v>
      </c>
      <c r="U34" s="16">
        <v>107.958294633314</v>
      </c>
      <c r="V34" s="64">
        <v>103.619735546987</v>
      </c>
    </row>
    <row r="35" spans="1:22" x14ac:dyDescent="0.25">
      <c r="N35" s="25">
        <v>37711</v>
      </c>
      <c r="O35" s="61">
        <v>119.40481422421701</v>
      </c>
      <c r="P35" s="16">
        <v>121.647524445033</v>
      </c>
      <c r="Q35" s="16">
        <v>119.877420617027</v>
      </c>
      <c r="R35" s="64">
        <v>121.623297722112</v>
      </c>
      <c r="S35" s="61">
        <v>116.40186558092699</v>
      </c>
      <c r="T35" s="16">
        <v>106.599660512136</v>
      </c>
      <c r="U35" s="16">
        <v>111.912482710143</v>
      </c>
      <c r="V35" s="64">
        <v>106.635673031556</v>
      </c>
    </row>
    <row r="36" spans="1:22" x14ac:dyDescent="0.25">
      <c r="N36" s="25">
        <v>37802</v>
      </c>
      <c r="O36" s="61">
        <v>122.669037379996</v>
      </c>
      <c r="P36" s="16">
        <v>126.974619022716</v>
      </c>
      <c r="Q36" s="16">
        <v>119.410911718528</v>
      </c>
      <c r="R36" s="64">
        <v>125.84185934712799</v>
      </c>
      <c r="S36" s="61">
        <v>110.351781723321</v>
      </c>
      <c r="T36" s="16">
        <v>106.475799328333</v>
      </c>
      <c r="U36" s="16">
        <v>113.33703824118901</v>
      </c>
      <c r="V36" s="64">
        <v>109.611311716735</v>
      </c>
    </row>
    <row r="37" spans="1:22" x14ac:dyDescent="0.25">
      <c r="N37" s="25">
        <v>37894</v>
      </c>
      <c r="O37" s="61">
        <v>124.89817936858201</v>
      </c>
      <c r="P37" s="16">
        <v>132.21468473064201</v>
      </c>
      <c r="Q37" s="16">
        <v>121.232937182637</v>
      </c>
      <c r="R37" s="64">
        <v>129.06469135626</v>
      </c>
      <c r="S37" s="61">
        <v>115.58032744224499</v>
      </c>
      <c r="T37" s="16">
        <v>102.592400988035</v>
      </c>
      <c r="U37" s="16">
        <v>111.967612980704</v>
      </c>
      <c r="V37" s="64">
        <v>110.628020002903</v>
      </c>
    </row>
    <row r="38" spans="1:22" x14ac:dyDescent="0.25">
      <c r="A38" s="71"/>
      <c r="N38" s="25">
        <v>37986</v>
      </c>
      <c r="O38" s="61">
        <v>127.290683330566</v>
      </c>
      <c r="P38" s="16">
        <v>136.55140969023</v>
      </c>
      <c r="Q38" s="16">
        <v>127.655485920397</v>
      </c>
      <c r="R38" s="64">
        <v>132.14062139628999</v>
      </c>
      <c r="S38" s="61">
        <v>126.19681884111201</v>
      </c>
      <c r="T38" s="16">
        <v>108.35902737121</v>
      </c>
      <c r="U38" s="16">
        <v>112.380697772544</v>
      </c>
      <c r="V38" s="64">
        <v>110.954105026005</v>
      </c>
    </row>
    <row r="39" spans="1:22" x14ac:dyDescent="0.25">
      <c r="N39" s="25">
        <v>38077</v>
      </c>
      <c r="O39" s="61">
        <v>131.50525689371301</v>
      </c>
      <c r="P39" s="16">
        <v>141.27309345441799</v>
      </c>
      <c r="Q39" s="16">
        <v>135.13278943206299</v>
      </c>
      <c r="R39" s="64">
        <v>138.79594005526801</v>
      </c>
      <c r="S39" s="61">
        <v>119.713881916156</v>
      </c>
      <c r="T39" s="16">
        <v>122.890103412925</v>
      </c>
      <c r="U39" s="16">
        <v>116.63570008941601</v>
      </c>
      <c r="V39" s="64">
        <v>115.024104853766</v>
      </c>
    </row>
    <row r="40" spans="1:22" x14ac:dyDescent="0.25">
      <c r="N40" s="25">
        <v>38168</v>
      </c>
      <c r="O40" s="61">
        <v>134.37054656611801</v>
      </c>
      <c r="P40" s="16">
        <v>145.65345075268999</v>
      </c>
      <c r="Q40" s="16">
        <v>141.291601655797</v>
      </c>
      <c r="R40" s="64">
        <v>147.89332570038701</v>
      </c>
      <c r="S40" s="61">
        <v>112.30511462710101</v>
      </c>
      <c r="T40" s="16">
        <v>128.49788281346201</v>
      </c>
      <c r="U40" s="16">
        <v>123.224069434981</v>
      </c>
      <c r="V40" s="64">
        <v>121.61807761703</v>
      </c>
    </row>
    <row r="41" spans="1:22" x14ac:dyDescent="0.25">
      <c r="N41" s="25">
        <v>38260</v>
      </c>
      <c r="O41" s="61">
        <v>134.837790577189</v>
      </c>
      <c r="P41" s="16">
        <v>149.56620522068701</v>
      </c>
      <c r="Q41" s="16">
        <v>144.69261541188999</v>
      </c>
      <c r="R41" s="64">
        <v>151.62834032744999</v>
      </c>
      <c r="S41" s="61">
        <v>120.91648900821301</v>
      </c>
      <c r="T41" s="16">
        <v>125.533629294973</v>
      </c>
      <c r="U41" s="16">
        <v>129.35385386843501</v>
      </c>
      <c r="V41" s="64">
        <v>126.256922365137</v>
      </c>
    </row>
    <row r="42" spans="1:22" x14ac:dyDescent="0.25">
      <c r="N42" s="25">
        <v>38352</v>
      </c>
      <c r="O42" s="61">
        <v>136.00094420811101</v>
      </c>
      <c r="P42" s="16">
        <v>154.928083369473</v>
      </c>
      <c r="Q42" s="16">
        <v>149.683001247779</v>
      </c>
      <c r="R42" s="64">
        <v>152.961521454538</v>
      </c>
      <c r="S42" s="61">
        <v>129.24760277206201</v>
      </c>
      <c r="T42" s="16">
        <v>129.95876382658699</v>
      </c>
      <c r="U42" s="16">
        <v>133.485803693614</v>
      </c>
      <c r="V42" s="64">
        <v>128.07139747847199</v>
      </c>
    </row>
    <row r="43" spans="1:22" x14ac:dyDescent="0.25">
      <c r="N43" s="25">
        <v>38442</v>
      </c>
      <c r="O43" s="61">
        <v>139.875561208932</v>
      </c>
      <c r="P43" s="16">
        <v>163.866477263463</v>
      </c>
      <c r="Q43" s="16">
        <v>160.24493112402399</v>
      </c>
      <c r="R43" s="64">
        <v>160.646302851982</v>
      </c>
      <c r="S43" s="61">
        <v>132.35896242342201</v>
      </c>
      <c r="T43" s="16">
        <v>138.00349118802799</v>
      </c>
      <c r="U43" s="16">
        <v>137.624727413747</v>
      </c>
      <c r="V43" s="64">
        <v>130.89565478336701</v>
      </c>
    </row>
    <row r="44" spans="1:22" x14ac:dyDescent="0.25">
      <c r="N44" s="25">
        <v>38533</v>
      </c>
      <c r="O44" s="61">
        <v>144.93615604001101</v>
      </c>
      <c r="P44" s="16">
        <v>174.24113555220299</v>
      </c>
      <c r="Q44" s="16">
        <v>172.443875869663</v>
      </c>
      <c r="R44" s="64">
        <v>171.29578970582901</v>
      </c>
      <c r="S44" s="61">
        <v>132.90384345726099</v>
      </c>
      <c r="T44" s="16">
        <v>137.7800895247</v>
      </c>
      <c r="U44" s="16">
        <v>144.887639164749</v>
      </c>
      <c r="V44" s="64">
        <v>136.04236863445499</v>
      </c>
    </row>
    <row r="45" spans="1:22" x14ac:dyDescent="0.25">
      <c r="N45" s="25">
        <v>38625</v>
      </c>
      <c r="O45" s="61">
        <v>147.36455043182099</v>
      </c>
      <c r="P45" s="16">
        <v>177.347700305465</v>
      </c>
      <c r="Q45" s="16">
        <v>175.48285153221701</v>
      </c>
      <c r="R45" s="64">
        <v>175.997554457744</v>
      </c>
      <c r="S45" s="61">
        <v>131.284396405656</v>
      </c>
      <c r="T45" s="16">
        <v>141.941651742663</v>
      </c>
      <c r="U45" s="16">
        <v>154.07120995253101</v>
      </c>
      <c r="V45" s="64">
        <v>141.61340160653501</v>
      </c>
    </row>
    <row r="46" spans="1:22" x14ac:dyDescent="0.25">
      <c r="N46" s="25">
        <v>38717</v>
      </c>
      <c r="O46" s="61">
        <v>147.502032513453</v>
      </c>
      <c r="P46" s="16">
        <v>178.548378328392</v>
      </c>
      <c r="Q46" s="16">
        <v>174.758021748022</v>
      </c>
      <c r="R46" s="64">
        <v>176.94356055820001</v>
      </c>
      <c r="S46" s="61">
        <v>130.264812198844</v>
      </c>
      <c r="T46" s="16">
        <v>154.63189840085499</v>
      </c>
      <c r="U46" s="16">
        <v>158.07371119401901</v>
      </c>
      <c r="V46" s="64">
        <v>147.147474919589</v>
      </c>
    </row>
    <row r="47" spans="1:22" x14ac:dyDescent="0.25">
      <c r="N47" s="25">
        <v>38807</v>
      </c>
      <c r="O47" s="61">
        <v>146.13602779592</v>
      </c>
      <c r="P47" s="16">
        <v>183.916760699626</v>
      </c>
      <c r="Q47" s="16">
        <v>178.83717958959701</v>
      </c>
      <c r="R47" s="64">
        <v>181.344922802295</v>
      </c>
      <c r="S47" s="61">
        <v>132.31373643509701</v>
      </c>
      <c r="T47" s="16">
        <v>161.077923791335</v>
      </c>
      <c r="U47" s="16">
        <v>158.372042983195</v>
      </c>
      <c r="V47" s="64">
        <v>151.98471160629899</v>
      </c>
    </row>
    <row r="48" spans="1:22" x14ac:dyDescent="0.25">
      <c r="N48" s="25">
        <v>38898</v>
      </c>
      <c r="O48" s="61">
        <v>142.73422714664099</v>
      </c>
      <c r="P48" s="16">
        <v>186.37696603965901</v>
      </c>
      <c r="Q48" s="16">
        <v>179.45223115454399</v>
      </c>
      <c r="R48" s="64">
        <v>186.76084645490999</v>
      </c>
      <c r="S48" s="61">
        <v>135.932021201753</v>
      </c>
      <c r="T48" s="16">
        <v>167.712196388157</v>
      </c>
      <c r="U48" s="16">
        <v>159.93874288432499</v>
      </c>
      <c r="V48" s="64">
        <v>154.807458236108</v>
      </c>
    </row>
    <row r="49" spans="14:22" x14ac:dyDescent="0.25">
      <c r="N49" s="25">
        <v>38990</v>
      </c>
      <c r="O49" s="61">
        <v>142.87301334275401</v>
      </c>
      <c r="P49" s="16">
        <v>184.69714207322701</v>
      </c>
      <c r="Q49" s="16">
        <v>174.369373358193</v>
      </c>
      <c r="R49" s="64">
        <v>188.10984273481901</v>
      </c>
      <c r="S49" s="61">
        <v>137.414320948929</v>
      </c>
      <c r="T49" s="16">
        <v>179.76018046237701</v>
      </c>
      <c r="U49" s="16">
        <v>159.28218656320701</v>
      </c>
      <c r="V49" s="64">
        <v>157.36601293743399</v>
      </c>
    </row>
    <row r="50" spans="14:22" x14ac:dyDescent="0.25">
      <c r="N50" s="25">
        <v>39082</v>
      </c>
      <c r="O50" s="61">
        <v>145.50160528193101</v>
      </c>
      <c r="P50" s="16">
        <v>186.60536313868499</v>
      </c>
      <c r="Q50" s="16">
        <v>173.92944716724199</v>
      </c>
      <c r="R50" s="64">
        <v>188.62145492364499</v>
      </c>
      <c r="S50" s="61">
        <v>140.51203705372299</v>
      </c>
      <c r="T50" s="16">
        <v>190.22791661754201</v>
      </c>
      <c r="U50" s="16">
        <v>158.85078669998899</v>
      </c>
      <c r="V50" s="64">
        <v>161.59598020680201</v>
      </c>
    </row>
    <row r="51" spans="14:22" x14ac:dyDescent="0.25">
      <c r="N51" s="25">
        <v>39172</v>
      </c>
      <c r="O51" s="61">
        <v>144.35314034330099</v>
      </c>
      <c r="P51" s="16">
        <v>194.807730235582</v>
      </c>
      <c r="Q51" s="16">
        <v>181.11845772061801</v>
      </c>
      <c r="R51" s="64">
        <v>193.85408849047499</v>
      </c>
      <c r="S51" s="61">
        <v>144.702359514302</v>
      </c>
      <c r="T51" s="16">
        <v>193.86273562379901</v>
      </c>
      <c r="U51" s="16">
        <v>162.08584948581901</v>
      </c>
      <c r="V51" s="64">
        <v>167.55276242369499</v>
      </c>
    </row>
    <row r="52" spans="14:22" x14ac:dyDescent="0.25">
      <c r="N52" s="25">
        <v>39263</v>
      </c>
      <c r="O52" s="61">
        <v>140.61969816883001</v>
      </c>
      <c r="P52" s="16">
        <v>201.313037615947</v>
      </c>
      <c r="Q52" s="16">
        <v>186.13092308451201</v>
      </c>
      <c r="R52" s="64">
        <v>201.13907616858901</v>
      </c>
      <c r="S52" s="61">
        <v>144.30306166391199</v>
      </c>
      <c r="T52" s="16">
        <v>191.948193869622</v>
      </c>
      <c r="U52" s="16">
        <v>164.909155547328</v>
      </c>
      <c r="V52" s="64">
        <v>174.431116591191</v>
      </c>
    </row>
    <row r="53" spans="14:22" x14ac:dyDescent="0.25">
      <c r="N53" s="25">
        <v>39355</v>
      </c>
      <c r="O53" s="61">
        <v>137.992908693484</v>
      </c>
      <c r="P53" s="16">
        <v>196.54852262236699</v>
      </c>
      <c r="Q53" s="16">
        <v>179.41856907374699</v>
      </c>
      <c r="R53" s="64">
        <v>199.22642363433999</v>
      </c>
      <c r="S53" s="61">
        <v>144.740899937536</v>
      </c>
      <c r="T53" s="16">
        <v>195.54035357597701</v>
      </c>
      <c r="U53" s="16">
        <v>164.61962319404799</v>
      </c>
      <c r="V53" s="64">
        <v>176.780280372882</v>
      </c>
    </row>
    <row r="54" spans="14:22" x14ac:dyDescent="0.25">
      <c r="N54" s="25">
        <v>39447</v>
      </c>
      <c r="O54" s="61">
        <v>136.80095860207601</v>
      </c>
      <c r="P54" s="16">
        <v>190.35264509675</v>
      </c>
      <c r="Q54" s="16">
        <v>171.49985962054299</v>
      </c>
      <c r="R54" s="64">
        <v>191.31638921854099</v>
      </c>
      <c r="S54" s="61">
        <v>147.30924465756399</v>
      </c>
      <c r="T54" s="16">
        <v>198.48648700073201</v>
      </c>
      <c r="U54" s="16">
        <v>162.12715827411299</v>
      </c>
      <c r="V54" s="64">
        <v>171.87801086136901</v>
      </c>
    </row>
    <row r="55" spans="14:22" x14ac:dyDescent="0.25">
      <c r="N55" s="25">
        <v>39538</v>
      </c>
      <c r="O55" s="61">
        <v>135.10830298510101</v>
      </c>
      <c r="P55" s="16">
        <v>192.44756301087401</v>
      </c>
      <c r="Q55" s="16">
        <v>169.11625924437001</v>
      </c>
      <c r="R55" s="64">
        <v>187.667844859659</v>
      </c>
      <c r="S55" s="61">
        <v>144.94083939382301</v>
      </c>
      <c r="T55" s="16">
        <v>182.88362181262301</v>
      </c>
      <c r="U55" s="16">
        <v>157.840104638453</v>
      </c>
      <c r="V55" s="64">
        <v>166.82465109011599</v>
      </c>
    </row>
    <row r="56" spans="14:22" x14ac:dyDescent="0.25">
      <c r="N56" s="25">
        <v>39629</v>
      </c>
      <c r="O56" s="61">
        <v>133.92195103181899</v>
      </c>
      <c r="P56" s="16">
        <v>195.93672179294899</v>
      </c>
      <c r="Q56" s="16">
        <v>165.082299882439</v>
      </c>
      <c r="R56" s="64">
        <v>185.79809077152601</v>
      </c>
      <c r="S56" s="61">
        <v>140.78289800929201</v>
      </c>
      <c r="T56" s="16">
        <v>173.55755301954599</v>
      </c>
      <c r="U56" s="16">
        <v>153.478222935556</v>
      </c>
      <c r="V56" s="64">
        <v>164.877584309513</v>
      </c>
    </row>
    <row r="57" spans="14:22" x14ac:dyDescent="0.25">
      <c r="N57" s="25">
        <v>39721</v>
      </c>
      <c r="O57" s="61">
        <v>126.133428684571</v>
      </c>
      <c r="P57" s="16">
        <v>187.65531071712499</v>
      </c>
      <c r="Q57" s="16">
        <v>154.298583355185</v>
      </c>
      <c r="R57" s="64">
        <v>175.49914667383501</v>
      </c>
      <c r="S57" s="61">
        <v>138.982568108501</v>
      </c>
      <c r="T57" s="16">
        <v>177.206389014086</v>
      </c>
      <c r="U57" s="16">
        <v>148.08246064360799</v>
      </c>
      <c r="V57" s="64">
        <v>160.440684278557</v>
      </c>
    </row>
    <row r="58" spans="14:22" x14ac:dyDescent="0.25">
      <c r="N58" s="25">
        <v>39813</v>
      </c>
      <c r="O58" s="61">
        <v>115.057468141733</v>
      </c>
      <c r="P58" s="16">
        <v>175.413934460447</v>
      </c>
      <c r="Q58" s="16">
        <v>143.88305073497699</v>
      </c>
      <c r="R58" s="64">
        <v>161.93982562533199</v>
      </c>
      <c r="S58" s="61">
        <v>134.51310312655701</v>
      </c>
      <c r="T58" s="16">
        <v>175.331329216737</v>
      </c>
      <c r="U58" s="16">
        <v>141.60115279004901</v>
      </c>
      <c r="V58" s="64">
        <v>152.517015579683</v>
      </c>
    </row>
    <row r="59" spans="14:22" x14ac:dyDescent="0.25">
      <c r="N59" s="25">
        <v>39903</v>
      </c>
      <c r="O59" s="61">
        <v>109.02841267553499</v>
      </c>
      <c r="P59" s="16">
        <v>165.905692423174</v>
      </c>
      <c r="Q59" s="16">
        <v>138.19435312956799</v>
      </c>
      <c r="R59" s="64">
        <v>148.54237155955499</v>
      </c>
      <c r="S59" s="61">
        <v>121.45176032046599</v>
      </c>
      <c r="T59" s="16">
        <v>159.008428354937</v>
      </c>
      <c r="U59" s="16">
        <v>132.44065305249001</v>
      </c>
      <c r="V59" s="64">
        <v>138.908090522176</v>
      </c>
    </row>
    <row r="60" spans="14:22" x14ac:dyDescent="0.25">
      <c r="N60" s="25">
        <v>39994</v>
      </c>
      <c r="O60" s="61">
        <v>108.08393296425599</v>
      </c>
      <c r="P60" s="16">
        <v>157.48474336032999</v>
      </c>
      <c r="Q60" s="16">
        <v>133.886497671695</v>
      </c>
      <c r="R60" s="64">
        <v>134.756086012097</v>
      </c>
      <c r="S60" s="61">
        <v>110.96699142096</v>
      </c>
      <c r="T60" s="16">
        <v>131.80591971665299</v>
      </c>
      <c r="U60" s="16">
        <v>120.74025894525199</v>
      </c>
      <c r="V60" s="64">
        <v>126.375977876862</v>
      </c>
    </row>
    <row r="61" spans="14:22" x14ac:dyDescent="0.25">
      <c r="N61" s="25">
        <v>40086</v>
      </c>
      <c r="O61" s="61">
        <v>106.832318647899</v>
      </c>
      <c r="P61" s="16">
        <v>159.32886064766501</v>
      </c>
      <c r="Q61" s="16">
        <v>129.79715718248801</v>
      </c>
      <c r="R61" s="64">
        <v>128.809285921016</v>
      </c>
      <c r="S61" s="61">
        <v>104.719472052979</v>
      </c>
      <c r="T61" s="16">
        <v>119.422887725188</v>
      </c>
      <c r="U61" s="16">
        <v>113.38595545675</v>
      </c>
      <c r="V61" s="64">
        <v>118.152976612324</v>
      </c>
    </row>
    <row r="62" spans="14:22" x14ac:dyDescent="0.25">
      <c r="N62" s="25">
        <v>40178</v>
      </c>
      <c r="O62" s="61">
        <v>101.89416361091899</v>
      </c>
      <c r="P62" s="16">
        <v>163.30011674032301</v>
      </c>
      <c r="Q62" s="16">
        <v>126.241426371106</v>
      </c>
      <c r="R62" s="64">
        <v>127.840160383579</v>
      </c>
      <c r="S62" s="61">
        <v>102.644764267733</v>
      </c>
      <c r="T62" s="16">
        <v>124.478394400572</v>
      </c>
      <c r="U62" s="16">
        <v>110.998970871457</v>
      </c>
      <c r="V62" s="64">
        <v>109.936162836055</v>
      </c>
    </row>
    <row r="63" spans="14:22" x14ac:dyDescent="0.25">
      <c r="N63" s="25">
        <v>40268</v>
      </c>
      <c r="O63" s="61">
        <v>97.927928599244098</v>
      </c>
      <c r="P63" s="16">
        <v>158.350662483176</v>
      </c>
      <c r="Q63" s="16">
        <v>124.158121034511</v>
      </c>
      <c r="R63" s="64">
        <v>126.41514624553901</v>
      </c>
      <c r="S63" s="61">
        <v>104.734940273825</v>
      </c>
      <c r="T63" s="16">
        <v>136.109048089472</v>
      </c>
      <c r="U63" s="16">
        <v>111.543634184693</v>
      </c>
      <c r="V63" s="64">
        <v>110.47012580819199</v>
      </c>
    </row>
    <row r="64" spans="14:22" x14ac:dyDescent="0.25">
      <c r="N64" s="25">
        <v>40359</v>
      </c>
      <c r="O64" s="61">
        <v>95.774505227810906</v>
      </c>
      <c r="P64" s="16">
        <v>149.82168607321799</v>
      </c>
      <c r="Q64" s="16">
        <v>122.92086135300499</v>
      </c>
      <c r="R64" s="64">
        <v>124.01997513604999</v>
      </c>
      <c r="S64" s="61">
        <v>103.269003618691</v>
      </c>
      <c r="T64" s="16">
        <v>142.35404843018901</v>
      </c>
      <c r="U64" s="16">
        <v>116.990110870582</v>
      </c>
      <c r="V64" s="64">
        <v>118.39210406388899</v>
      </c>
    </row>
    <row r="65" spans="14:22" x14ac:dyDescent="0.25">
      <c r="N65" s="25">
        <v>40451</v>
      </c>
      <c r="O65" s="61">
        <v>93.123162355942497</v>
      </c>
      <c r="P65" s="16">
        <v>150.89235821923501</v>
      </c>
      <c r="Q65" s="16">
        <v>122.538496201562</v>
      </c>
      <c r="R65" s="64">
        <v>120.977279907633</v>
      </c>
      <c r="S65" s="61">
        <v>102.93846330513</v>
      </c>
      <c r="T65" s="16">
        <v>140.738137643491</v>
      </c>
      <c r="U65" s="16">
        <v>125.129124482615</v>
      </c>
      <c r="V65" s="64">
        <v>120.731087099121</v>
      </c>
    </row>
    <row r="66" spans="14:22" x14ac:dyDescent="0.25">
      <c r="N66" s="25">
        <v>40543</v>
      </c>
      <c r="O66" s="61">
        <v>90.119693215321604</v>
      </c>
      <c r="P66" s="16">
        <v>156.335002717278</v>
      </c>
      <c r="Q66" s="16">
        <v>121.42615292203701</v>
      </c>
      <c r="R66" s="64">
        <v>119.11576333893601</v>
      </c>
      <c r="S66" s="61">
        <v>103.238848297274</v>
      </c>
      <c r="T66" s="16">
        <v>144.13497676324999</v>
      </c>
      <c r="U66" s="16">
        <v>129.373574891461</v>
      </c>
      <c r="V66" s="64">
        <v>120.463418477904</v>
      </c>
    </row>
    <row r="67" spans="14:22" x14ac:dyDescent="0.25">
      <c r="N67" s="25">
        <v>40633</v>
      </c>
      <c r="O67" s="61">
        <v>89.899624637154204</v>
      </c>
      <c r="P67" s="16">
        <v>154.60840556530201</v>
      </c>
      <c r="Q67" s="16">
        <v>119.83729124455699</v>
      </c>
      <c r="R67" s="64">
        <v>119.632247640504</v>
      </c>
      <c r="S67" s="61">
        <v>102.42545664167601</v>
      </c>
      <c r="T67" s="16">
        <v>152.05492887615</v>
      </c>
      <c r="U67" s="16">
        <v>129.135483818913</v>
      </c>
      <c r="V67" s="64">
        <v>123.65002696243501</v>
      </c>
    </row>
    <row r="68" spans="14:22" x14ac:dyDescent="0.25">
      <c r="N68" s="25">
        <v>40724</v>
      </c>
      <c r="O68" s="61">
        <v>92.362209991837105</v>
      </c>
      <c r="P68" s="16">
        <v>153.44566622039201</v>
      </c>
      <c r="Q68" s="16">
        <v>120.06813245468101</v>
      </c>
      <c r="R68" s="64">
        <v>120.752602512557</v>
      </c>
      <c r="S68" s="61">
        <v>105.29325965648999</v>
      </c>
      <c r="T68" s="16">
        <v>152.98736804606801</v>
      </c>
      <c r="U68" s="16">
        <v>127.44677787995001</v>
      </c>
      <c r="V68" s="64">
        <v>126.45252192076499</v>
      </c>
    </row>
    <row r="69" spans="14:22" x14ac:dyDescent="0.25">
      <c r="N69" s="25">
        <v>40816</v>
      </c>
      <c r="O69" s="61">
        <v>93.5439319038544</v>
      </c>
      <c r="P69" s="16">
        <v>158.18798964182</v>
      </c>
      <c r="Q69" s="16">
        <v>120.547459436818</v>
      </c>
      <c r="R69" s="64">
        <v>121.10688405493801</v>
      </c>
      <c r="S69" s="61">
        <v>113.60647060637901</v>
      </c>
      <c r="T69" s="16">
        <v>150.418363980641</v>
      </c>
      <c r="U69" s="16">
        <v>128.53910525784099</v>
      </c>
      <c r="V69" s="64">
        <v>128.14173371122399</v>
      </c>
    </row>
    <row r="70" spans="14:22" x14ac:dyDescent="0.25">
      <c r="N70" s="25">
        <v>40908</v>
      </c>
      <c r="O70" s="61">
        <v>92.3540993355533</v>
      </c>
      <c r="P70" s="16">
        <v>161.846444492513</v>
      </c>
      <c r="Q70" s="16">
        <v>119.223703178213</v>
      </c>
      <c r="R70" s="64">
        <v>121.641710823629</v>
      </c>
      <c r="S70" s="61">
        <v>118.902856365689</v>
      </c>
      <c r="T70" s="16">
        <v>155.02019175355599</v>
      </c>
      <c r="U70" s="16">
        <v>130.97390004711599</v>
      </c>
      <c r="V70" s="64">
        <v>130.06222090747499</v>
      </c>
    </row>
    <row r="71" spans="14:22" x14ac:dyDescent="0.25">
      <c r="N71" s="25">
        <v>40999</v>
      </c>
      <c r="O71" s="61">
        <v>89.684046025875801</v>
      </c>
      <c r="P71" s="16">
        <v>159.17939359812999</v>
      </c>
      <c r="Q71" s="16">
        <v>118.66255720037501</v>
      </c>
      <c r="R71" s="64">
        <v>124.570317940587</v>
      </c>
      <c r="S71" s="61">
        <v>115.21021545403499</v>
      </c>
      <c r="T71" s="16">
        <v>159.23609806540401</v>
      </c>
      <c r="U71" s="16">
        <v>131.02072800252799</v>
      </c>
      <c r="V71" s="64">
        <v>131.12085376153101</v>
      </c>
    </row>
    <row r="72" spans="14:22" x14ac:dyDescent="0.25">
      <c r="N72" s="25">
        <v>41090</v>
      </c>
      <c r="O72" s="61">
        <v>87.119462582425101</v>
      </c>
      <c r="P72" s="16">
        <v>156.527334003546</v>
      </c>
      <c r="Q72" s="16">
        <v>121.023033159448</v>
      </c>
      <c r="R72" s="64">
        <v>129.228280715219</v>
      </c>
      <c r="S72" s="61">
        <v>110.75887079011299</v>
      </c>
      <c r="T72" s="16">
        <v>159.222688536287</v>
      </c>
      <c r="U72" s="16">
        <v>132.272266116737</v>
      </c>
      <c r="V72" s="64">
        <v>133.70515496020701</v>
      </c>
    </row>
    <row r="73" spans="14:22" x14ac:dyDescent="0.25">
      <c r="N73" s="25">
        <v>41182</v>
      </c>
      <c r="O73" s="61">
        <v>90.630570514760606</v>
      </c>
      <c r="P73" s="16">
        <v>161.25579001376499</v>
      </c>
      <c r="Q73" s="16">
        <v>124.50677551328999</v>
      </c>
      <c r="R73" s="64">
        <v>131.22096560979301</v>
      </c>
      <c r="S73" s="61">
        <v>110.304654014118</v>
      </c>
      <c r="T73" s="16">
        <v>163.413626714391</v>
      </c>
      <c r="U73" s="16">
        <v>135.60385628010999</v>
      </c>
      <c r="V73" s="64">
        <v>137.73345657592401</v>
      </c>
    </row>
    <row r="74" spans="14:22" x14ac:dyDescent="0.25">
      <c r="N74" s="25">
        <v>41274</v>
      </c>
      <c r="O74" s="61">
        <v>95.018614608505899</v>
      </c>
      <c r="P74" s="16">
        <v>167.57625751275299</v>
      </c>
      <c r="Q74" s="16">
        <v>125.791347933259</v>
      </c>
      <c r="R74" s="64">
        <v>131.26211423692601</v>
      </c>
      <c r="S74" s="61">
        <v>111.60822389557001</v>
      </c>
      <c r="T74" s="16">
        <v>170.037521310492</v>
      </c>
      <c r="U74" s="16">
        <v>138.218154085934</v>
      </c>
      <c r="V74" s="64">
        <v>139.369567895373</v>
      </c>
    </row>
    <row r="75" spans="14:22" x14ac:dyDescent="0.25">
      <c r="N75" s="25">
        <v>41364</v>
      </c>
      <c r="O75" s="61">
        <v>94.827284316397296</v>
      </c>
      <c r="P75" s="16">
        <v>168.35697980258399</v>
      </c>
      <c r="Q75" s="16">
        <v>127.552935872611</v>
      </c>
      <c r="R75" s="64">
        <v>135.359508745879</v>
      </c>
      <c r="S75" s="61">
        <v>114.72062580258</v>
      </c>
      <c r="T75" s="16">
        <v>175.99607668929201</v>
      </c>
      <c r="U75" s="16">
        <v>140.982653103177</v>
      </c>
      <c r="V75" s="64">
        <v>142.72635464637199</v>
      </c>
    </row>
    <row r="76" spans="14:22" x14ac:dyDescent="0.25">
      <c r="N76" s="25">
        <v>41455</v>
      </c>
      <c r="O76" s="61">
        <v>96.321422240275595</v>
      </c>
      <c r="P76" s="16">
        <v>168.29691126466199</v>
      </c>
      <c r="Q76" s="16">
        <v>132.261367064952</v>
      </c>
      <c r="R76" s="64">
        <v>144.22955165741101</v>
      </c>
      <c r="S76" s="61">
        <v>118.965350363338</v>
      </c>
      <c r="T76" s="16">
        <v>185.969498942385</v>
      </c>
      <c r="U76" s="16">
        <v>143.94906654932501</v>
      </c>
      <c r="V76" s="64">
        <v>147.943243114929</v>
      </c>
    </row>
    <row r="77" spans="14:22" x14ac:dyDescent="0.25">
      <c r="N77" s="25">
        <v>41547</v>
      </c>
      <c r="O77" s="61">
        <v>99.365882748624998</v>
      </c>
      <c r="P77" s="16">
        <v>171.062185675655</v>
      </c>
      <c r="Q77" s="16">
        <v>134.10022353586101</v>
      </c>
      <c r="R77" s="64">
        <v>150.24721421907799</v>
      </c>
      <c r="S77" s="61">
        <v>123.09059124715</v>
      </c>
      <c r="T77" s="16">
        <v>193.29875700544</v>
      </c>
      <c r="U77" s="16">
        <v>146.56592953587599</v>
      </c>
      <c r="V77" s="64">
        <v>151.232021822972</v>
      </c>
    </row>
    <row r="78" spans="14:22" x14ac:dyDescent="0.25">
      <c r="N78" s="25">
        <v>41639</v>
      </c>
      <c r="O78" s="61">
        <v>100.53996355645</v>
      </c>
      <c r="P78" s="16">
        <v>175.65660438711299</v>
      </c>
      <c r="Q78" s="16">
        <v>133.561229276136</v>
      </c>
      <c r="R78" s="64">
        <v>151.568788256662</v>
      </c>
      <c r="S78" s="61">
        <v>126.794362242129</v>
      </c>
      <c r="T78" s="16">
        <v>190.654042069166</v>
      </c>
      <c r="U78" s="16">
        <v>149.33916340438199</v>
      </c>
      <c r="V78" s="64">
        <v>154.52137993420001</v>
      </c>
    </row>
    <row r="79" spans="14:22" x14ac:dyDescent="0.25">
      <c r="N79" s="25">
        <v>41729</v>
      </c>
      <c r="O79" s="61">
        <v>102.124326429687</v>
      </c>
      <c r="P79" s="16">
        <v>181.10979454377099</v>
      </c>
      <c r="Q79" s="16">
        <v>137.905621373483</v>
      </c>
      <c r="R79" s="64">
        <v>156.50056530048499</v>
      </c>
      <c r="S79" s="61">
        <v>125.304304371219</v>
      </c>
      <c r="T79" s="16">
        <v>183.34121606285399</v>
      </c>
      <c r="U79" s="16">
        <v>152.15477176557499</v>
      </c>
      <c r="V79" s="64">
        <v>159.31142333881999</v>
      </c>
    </row>
    <row r="80" spans="14:22" x14ac:dyDescent="0.25">
      <c r="N80" s="25">
        <v>41820</v>
      </c>
      <c r="O80" s="61">
        <v>106.68602398121701</v>
      </c>
      <c r="P80" s="16">
        <v>188.462240225241</v>
      </c>
      <c r="Q80" s="16">
        <v>145.998871551246</v>
      </c>
      <c r="R80" s="64">
        <v>165.124806370812</v>
      </c>
      <c r="S80" s="61">
        <v>126.515724670705</v>
      </c>
      <c r="T80" s="16">
        <v>181.508307528969</v>
      </c>
      <c r="U80" s="16">
        <v>154.98505791360199</v>
      </c>
      <c r="V80" s="64">
        <v>165.970222044678</v>
      </c>
    </row>
    <row r="81" spans="14:22" x14ac:dyDescent="0.25">
      <c r="N81" s="25">
        <v>41912</v>
      </c>
      <c r="O81" s="61">
        <v>110.301895261469</v>
      </c>
      <c r="P81" s="16">
        <v>194.805941083287</v>
      </c>
      <c r="Q81" s="16">
        <v>149.31936717844101</v>
      </c>
      <c r="R81" s="64">
        <v>168.49685966472501</v>
      </c>
      <c r="S81" s="61">
        <v>137.70968926885399</v>
      </c>
      <c r="T81" s="16">
        <v>190.29717770521799</v>
      </c>
      <c r="U81" s="16">
        <v>157.59858205008399</v>
      </c>
      <c r="V81" s="64">
        <v>171.238578828838</v>
      </c>
    </row>
    <row r="82" spans="14:22" x14ac:dyDescent="0.25">
      <c r="N82" s="25">
        <v>42004</v>
      </c>
      <c r="O82" s="61">
        <v>110.792521653427</v>
      </c>
      <c r="P82" s="16">
        <v>198.72899733352199</v>
      </c>
      <c r="Q82" s="16">
        <v>149.07866819237501</v>
      </c>
      <c r="R82" s="64">
        <v>168.242757114173</v>
      </c>
      <c r="S82" s="61">
        <v>144.35188127112099</v>
      </c>
      <c r="T82" s="16">
        <v>203.178621420539</v>
      </c>
      <c r="U82" s="16">
        <v>161.65545739484699</v>
      </c>
      <c r="V82" s="64">
        <v>174.57434545485501</v>
      </c>
    </row>
    <row r="83" spans="14:22" x14ac:dyDescent="0.25">
      <c r="N83" s="25">
        <v>42094</v>
      </c>
      <c r="O83" s="61">
        <v>112.159635179305</v>
      </c>
      <c r="P83" s="16">
        <v>203.274790695353</v>
      </c>
      <c r="Q83" s="16">
        <v>153.49836891936101</v>
      </c>
      <c r="R83" s="64">
        <v>172.59324564680401</v>
      </c>
      <c r="S83" s="61">
        <v>145.567626483932</v>
      </c>
      <c r="T83" s="16">
        <v>215.21884450987301</v>
      </c>
      <c r="U83" s="16">
        <v>167.44300078400701</v>
      </c>
      <c r="V83" s="64">
        <v>179.059196637604</v>
      </c>
    </row>
    <row r="84" spans="14:22" x14ac:dyDescent="0.25">
      <c r="N84" s="25">
        <v>42185</v>
      </c>
      <c r="O84" s="61">
        <v>116.132062239744</v>
      </c>
      <c r="P84" s="16">
        <v>208.029938259669</v>
      </c>
      <c r="Q84" s="16">
        <v>159.998496092756</v>
      </c>
      <c r="R84" s="64">
        <v>180.46818366717</v>
      </c>
      <c r="S84" s="61">
        <v>149.01601675280801</v>
      </c>
      <c r="T84" s="16">
        <v>226.58707783348501</v>
      </c>
      <c r="U84" s="16">
        <v>171.27202001458201</v>
      </c>
      <c r="V84" s="64">
        <v>182.40324490703799</v>
      </c>
    </row>
    <row r="85" spans="14:22" x14ac:dyDescent="0.25">
      <c r="N85" s="25">
        <v>42277</v>
      </c>
      <c r="O85" s="61">
        <v>117.361737682658</v>
      </c>
      <c r="P85" s="16">
        <v>205.679151657266</v>
      </c>
      <c r="Q85" s="16">
        <v>161.581763531772</v>
      </c>
      <c r="R85" s="64">
        <v>184.77484351899801</v>
      </c>
      <c r="S85" s="61">
        <v>146.47117615298899</v>
      </c>
      <c r="T85" s="16">
        <v>227.12601228114301</v>
      </c>
      <c r="U85" s="16">
        <v>173.92619181824401</v>
      </c>
      <c r="V85" s="64">
        <v>184.26077289664701</v>
      </c>
    </row>
    <row r="86" spans="14:22" x14ac:dyDescent="0.25">
      <c r="N86" s="25">
        <v>42369</v>
      </c>
      <c r="O86" s="61">
        <v>116.050854017009</v>
      </c>
      <c r="P86" s="16">
        <v>202.44471772225299</v>
      </c>
      <c r="Q86" s="16">
        <v>161.258205037012</v>
      </c>
      <c r="R86" s="64">
        <v>185.56387516644699</v>
      </c>
      <c r="S86" s="61">
        <v>144.66455690411601</v>
      </c>
      <c r="T86" s="16">
        <v>220.279429220651</v>
      </c>
      <c r="U86" s="16">
        <v>175.39311513340101</v>
      </c>
      <c r="V86" s="64">
        <v>186.701432964259</v>
      </c>
    </row>
    <row r="87" spans="14:22" x14ac:dyDescent="0.25">
      <c r="N87" s="25">
        <v>42460</v>
      </c>
      <c r="O87" s="61">
        <v>118.113294202978</v>
      </c>
      <c r="P87" s="16">
        <v>207.412634028844</v>
      </c>
      <c r="Q87" s="16">
        <v>165.12607582161399</v>
      </c>
      <c r="R87" s="64">
        <v>190.56084846048699</v>
      </c>
      <c r="S87" s="61">
        <v>147.089932168724</v>
      </c>
      <c r="T87" s="16">
        <v>218.15975714503901</v>
      </c>
      <c r="U87" s="16">
        <v>175.92328489751901</v>
      </c>
      <c r="V87" s="64">
        <v>190.14203705766201</v>
      </c>
    </row>
    <row r="88" spans="14:22" x14ac:dyDescent="0.25">
      <c r="N88" s="25">
        <v>42551</v>
      </c>
      <c r="O88" s="61">
        <v>122.72200866005799</v>
      </c>
      <c r="P88" s="16">
        <v>215.345343365388</v>
      </c>
      <c r="Q88" s="16">
        <v>171.36600543121199</v>
      </c>
      <c r="R88" s="64">
        <v>200.23135719519601</v>
      </c>
      <c r="S88" s="61">
        <v>148.949563929352</v>
      </c>
      <c r="T88" s="16">
        <v>214.55362107131899</v>
      </c>
      <c r="U88" s="16">
        <v>180.36983500719401</v>
      </c>
      <c r="V88" s="64">
        <v>196.691540580382</v>
      </c>
    </row>
    <row r="89" spans="14:22" x14ac:dyDescent="0.25">
      <c r="N89" s="25">
        <v>42643</v>
      </c>
      <c r="O89" s="61">
        <v>124.736572771385</v>
      </c>
      <c r="P89" s="16">
        <v>221.228447069629</v>
      </c>
      <c r="Q89" s="16">
        <v>174.93690653070101</v>
      </c>
      <c r="R89" s="64">
        <v>205.54964676506901</v>
      </c>
      <c r="S89" s="61">
        <v>150.256117910547</v>
      </c>
      <c r="T89" s="16">
        <v>211.903547001112</v>
      </c>
      <c r="U89" s="16">
        <v>183.65277632608399</v>
      </c>
      <c r="V89" s="64">
        <v>203.77783561167999</v>
      </c>
    </row>
    <row r="90" spans="14:22" x14ac:dyDescent="0.25">
      <c r="N90" s="25">
        <v>42735</v>
      </c>
      <c r="O90" s="61">
        <v>125.72668194501701</v>
      </c>
      <c r="P90" s="16">
        <v>226.96065661858</v>
      </c>
      <c r="Q90" s="16">
        <v>177.25231749531301</v>
      </c>
      <c r="R90" s="64">
        <v>206.531294440962</v>
      </c>
      <c r="S90" s="61">
        <v>148.10098940941501</v>
      </c>
      <c r="T90" s="16">
        <v>210.27667936565601</v>
      </c>
      <c r="U90" s="16">
        <v>182.279452237714</v>
      </c>
      <c r="V90" s="64">
        <v>205.87224854866699</v>
      </c>
    </row>
    <row r="91" spans="14:22" x14ac:dyDescent="0.25">
      <c r="N91" s="25">
        <v>42825</v>
      </c>
      <c r="O91" s="61">
        <v>134.03598930911599</v>
      </c>
      <c r="P91" s="16">
        <v>237.787023431721</v>
      </c>
      <c r="Q91" s="16">
        <v>187.00247924271301</v>
      </c>
      <c r="R91" s="64">
        <v>213.685728008219</v>
      </c>
      <c r="S91" s="61">
        <v>145.982391229342</v>
      </c>
      <c r="T91" s="16">
        <v>215.78444154504101</v>
      </c>
      <c r="U91" s="16">
        <v>183.18001265568299</v>
      </c>
      <c r="V91" s="64">
        <v>206.52887981318901</v>
      </c>
    </row>
    <row r="92" spans="14:22" x14ac:dyDescent="0.25">
      <c r="N92" s="25">
        <v>42916</v>
      </c>
      <c r="O92" s="61">
        <v>147.657090099415</v>
      </c>
      <c r="P92" s="16">
        <v>249.62221018905399</v>
      </c>
      <c r="Q92" s="16">
        <v>200.517992899691</v>
      </c>
      <c r="R92" s="64">
        <v>225.645620374819</v>
      </c>
      <c r="S92" s="61">
        <v>150.36664946037899</v>
      </c>
      <c r="T92" s="16">
        <v>233.12383848586401</v>
      </c>
      <c r="U92" s="16">
        <v>187.90131315454599</v>
      </c>
      <c r="V92" s="64">
        <v>210.90149405743099</v>
      </c>
    </row>
    <row r="93" spans="14:22" x14ac:dyDescent="0.25">
      <c r="N93" s="25">
        <v>43008</v>
      </c>
      <c r="O93" s="61">
        <v>148.131002522264</v>
      </c>
      <c r="P93" s="16">
        <v>250.544294308666</v>
      </c>
      <c r="Q93" s="16">
        <v>199.92879438444501</v>
      </c>
      <c r="R93" s="64">
        <v>231.004575607416</v>
      </c>
      <c r="S93" s="61">
        <v>155.36903043781601</v>
      </c>
      <c r="T93" s="16">
        <v>238.02664706491299</v>
      </c>
      <c r="U93" s="16">
        <v>192.04037992844599</v>
      </c>
      <c r="V93" s="64">
        <v>217.10683347918101</v>
      </c>
    </row>
    <row r="94" spans="14:22" x14ac:dyDescent="0.25">
      <c r="N94" s="25">
        <v>43100</v>
      </c>
      <c r="O94" s="61">
        <v>140.68666674312601</v>
      </c>
      <c r="P94" s="16">
        <v>247.439059653431</v>
      </c>
      <c r="Q94" s="16">
        <v>194.02810783415899</v>
      </c>
      <c r="R94" s="64">
        <v>230.34616503721401</v>
      </c>
      <c r="S94" s="61">
        <v>153.99026328537701</v>
      </c>
      <c r="T94" s="16">
        <v>243.88668568759201</v>
      </c>
      <c r="U94" s="16">
        <v>193.97587639257</v>
      </c>
      <c r="V94" s="64">
        <v>222.38401651225399</v>
      </c>
    </row>
    <row r="95" spans="14:22" x14ac:dyDescent="0.25">
      <c r="N95" s="25">
        <v>43190</v>
      </c>
      <c r="O95" s="61">
        <v>141.06732346251701</v>
      </c>
      <c r="P95" s="16">
        <v>247.39362610159401</v>
      </c>
      <c r="Q95" s="16">
        <v>198.360798615043</v>
      </c>
      <c r="R95" s="64">
        <v>234.239690891073</v>
      </c>
      <c r="S95" s="61">
        <v>155.41882251561299</v>
      </c>
      <c r="T95" s="16">
        <v>256.02774743855298</v>
      </c>
      <c r="U95" s="16">
        <v>196.495790825775</v>
      </c>
      <c r="V95" s="64">
        <v>223.642719031469</v>
      </c>
    </row>
    <row r="96" spans="14:22" x14ac:dyDescent="0.25">
      <c r="N96" s="25">
        <v>43281</v>
      </c>
      <c r="O96" s="61">
        <v>145.668797047575</v>
      </c>
      <c r="P96" s="16">
        <v>246.54894527682899</v>
      </c>
      <c r="Q96" s="16">
        <v>206.544760728461</v>
      </c>
      <c r="R96" s="64">
        <v>242.86210172519401</v>
      </c>
      <c r="S96" s="61">
        <v>159.08879092175101</v>
      </c>
      <c r="T96" s="16">
        <v>240.53767549940201</v>
      </c>
      <c r="U96" s="16">
        <v>201.90966747124401</v>
      </c>
      <c r="V96" s="64">
        <v>225.333118930193</v>
      </c>
    </row>
    <row r="97" spans="14:22" x14ac:dyDescent="0.25">
      <c r="N97" s="25">
        <v>43373</v>
      </c>
      <c r="O97" s="61">
        <v>149.14753236062899</v>
      </c>
      <c r="P97" s="16">
        <v>249.52206124146201</v>
      </c>
      <c r="Q97" s="16">
        <v>210.67643201247901</v>
      </c>
      <c r="R97" s="64">
        <v>244.85495636255399</v>
      </c>
      <c r="S97" s="61">
        <v>159.247240004959</v>
      </c>
      <c r="T97" s="16">
        <v>220.25614636927901</v>
      </c>
      <c r="U97" s="16">
        <v>206.11614447983601</v>
      </c>
      <c r="V97" s="64">
        <v>231.225944824913</v>
      </c>
    </row>
    <row r="98" spans="14:22" x14ac:dyDescent="0.25">
      <c r="N98" s="25">
        <v>43465</v>
      </c>
      <c r="O98" s="61">
        <v>149.197766023871</v>
      </c>
      <c r="P98" s="16">
        <v>255.42848031249599</v>
      </c>
      <c r="Q98" s="16">
        <v>211.10995757164301</v>
      </c>
      <c r="R98" s="64">
        <v>242.96987944184801</v>
      </c>
      <c r="S98" s="61">
        <v>158.76371728056</v>
      </c>
      <c r="T98" s="16">
        <v>216.684947004723</v>
      </c>
      <c r="U98" s="16">
        <v>206.56229986944399</v>
      </c>
      <c r="V98" s="64">
        <v>237.638239931171</v>
      </c>
    </row>
    <row r="99" spans="14:22" x14ac:dyDescent="0.25">
      <c r="N99" s="25">
        <v>43555</v>
      </c>
      <c r="O99" s="61">
        <v>149.38321634250701</v>
      </c>
      <c r="P99" s="16">
        <v>260.666922681085</v>
      </c>
      <c r="Q99" s="16">
        <v>212.41181311629001</v>
      </c>
      <c r="R99" s="64">
        <v>249.070540686019</v>
      </c>
      <c r="S99" s="61">
        <v>160.62967217120899</v>
      </c>
      <c r="T99" s="16">
        <v>229.141878296572</v>
      </c>
      <c r="U99" s="16">
        <v>209.47507518565001</v>
      </c>
      <c r="V99" s="64">
        <v>243.688294052678</v>
      </c>
    </row>
    <row r="100" spans="14:22" x14ac:dyDescent="0.25">
      <c r="N100" s="25">
        <v>43646</v>
      </c>
      <c r="O100" s="61">
        <v>151.63005856168101</v>
      </c>
      <c r="P100" s="16">
        <v>265.30909652742002</v>
      </c>
      <c r="Q100" s="16">
        <v>215.47271226651199</v>
      </c>
      <c r="R100" s="64">
        <v>260.08638644747703</v>
      </c>
      <c r="S100" s="61">
        <v>163.81610814033999</v>
      </c>
      <c r="T100" s="16">
        <v>243.73297460664301</v>
      </c>
      <c r="U100" s="16">
        <v>213.38214062911399</v>
      </c>
      <c r="V100" s="64">
        <v>248.80950900777199</v>
      </c>
    </row>
    <row r="101" spans="14:22" x14ac:dyDescent="0.25">
      <c r="N101" s="25">
        <v>43738</v>
      </c>
      <c r="O101" s="61">
        <v>152.930739826566</v>
      </c>
      <c r="P101" s="16">
        <v>264.59552229123898</v>
      </c>
      <c r="Q101" s="16">
        <v>219.65749058214899</v>
      </c>
      <c r="R101" s="64">
        <v>264.50651219452402</v>
      </c>
      <c r="S101" s="61">
        <v>165.943183258803</v>
      </c>
      <c r="T101" s="16">
        <v>241.190166053685</v>
      </c>
      <c r="U101" s="16">
        <v>214.00844221617501</v>
      </c>
      <c r="V101" s="64">
        <v>251.83895360295199</v>
      </c>
    </row>
    <row r="102" spans="14:22" x14ac:dyDescent="0.25">
      <c r="N102" s="25">
        <v>43830</v>
      </c>
      <c r="O102" s="61">
        <v>153.3158952142</v>
      </c>
      <c r="P102" s="16">
        <v>263.73835221105702</v>
      </c>
      <c r="Q102" s="16">
        <v>223.32557748946701</v>
      </c>
      <c r="R102" s="64">
        <v>262.43332037779197</v>
      </c>
      <c r="S102" s="61">
        <v>168.03720696464299</v>
      </c>
      <c r="T102" s="16">
        <v>237.96239012193101</v>
      </c>
      <c r="U102" s="16">
        <v>216.87696441790601</v>
      </c>
      <c r="V102" s="64">
        <v>252.419433691884</v>
      </c>
    </row>
    <row r="103" spans="14:22" x14ac:dyDescent="0.25">
      <c r="N103" s="25">
        <v>43921</v>
      </c>
      <c r="O103" s="61">
        <v>153.49281770968699</v>
      </c>
      <c r="P103" s="16">
        <v>272.36785981563202</v>
      </c>
      <c r="Q103" s="16">
        <v>226.60496714779299</v>
      </c>
      <c r="R103" s="64">
        <v>261.275793819304</v>
      </c>
      <c r="S103" s="61">
        <v>164.65592399389499</v>
      </c>
      <c r="T103" s="16">
        <v>240.21771028052399</v>
      </c>
      <c r="U103" s="16">
        <v>222.462324477853</v>
      </c>
      <c r="V103" s="64">
        <v>253.53993104430899</v>
      </c>
    </row>
    <row r="104" spans="14:22" x14ac:dyDescent="0.25">
      <c r="N104" s="25">
        <v>44012</v>
      </c>
      <c r="O104" s="61">
        <v>151.72121138349499</v>
      </c>
      <c r="P104" s="16">
        <v>282.050072693483</v>
      </c>
      <c r="Q104" s="16">
        <v>228.603724324637</v>
      </c>
      <c r="R104" s="64">
        <v>263.58622830211698</v>
      </c>
      <c r="S104" s="61">
        <v>158.983134128437</v>
      </c>
      <c r="T104" s="16">
        <v>250.00143752582201</v>
      </c>
      <c r="U104" s="16">
        <v>226.73414014525801</v>
      </c>
      <c r="V104" s="64">
        <v>254.99772392802399</v>
      </c>
    </row>
    <row r="105" spans="14:22" x14ac:dyDescent="0.25">
      <c r="N105" s="25">
        <v>44104</v>
      </c>
      <c r="O105" s="61">
        <v>155.555723394453</v>
      </c>
      <c r="P105" s="16">
        <v>282.088346128583</v>
      </c>
      <c r="Q105" s="16">
        <v>235.486304414757</v>
      </c>
      <c r="R105" s="64">
        <v>274.30099509156599</v>
      </c>
      <c r="S105" s="61">
        <v>161.837752314699</v>
      </c>
      <c r="T105" s="16">
        <v>263.57581809407799</v>
      </c>
      <c r="U105" s="16">
        <v>230.98824141659699</v>
      </c>
      <c r="V105" s="64">
        <v>263.78419428361701</v>
      </c>
    </row>
    <row r="106" spans="14:22" x14ac:dyDescent="0.25">
      <c r="N106" s="25">
        <v>44196</v>
      </c>
      <c r="O106" s="61">
        <v>163.247679407249</v>
      </c>
      <c r="P106" s="16">
        <v>280.90299835861401</v>
      </c>
      <c r="Q106" s="16">
        <v>245.59219554676699</v>
      </c>
      <c r="R106" s="64">
        <v>284.355126905887</v>
      </c>
      <c r="S106" s="61">
        <v>165.64886556641301</v>
      </c>
      <c r="T106" s="16">
        <v>262.92259935834397</v>
      </c>
      <c r="U106" s="16">
        <v>235.69860365253399</v>
      </c>
      <c r="V106" s="64">
        <v>276.631291558697</v>
      </c>
    </row>
    <row r="107" spans="14:22" x14ac:dyDescent="0.25">
      <c r="N107" s="25">
        <v>44286</v>
      </c>
      <c r="O107" s="61">
        <v>169.65842898602699</v>
      </c>
      <c r="P107" s="16">
        <v>286.24750971012998</v>
      </c>
      <c r="Q107" s="16">
        <v>254.124158440146</v>
      </c>
      <c r="R107" s="64">
        <v>290.317488479649</v>
      </c>
      <c r="S107" s="61">
        <v>168.497340873382</v>
      </c>
      <c r="T107" s="16">
        <v>251.42972936018899</v>
      </c>
      <c r="U107" s="16">
        <v>241.17695788297701</v>
      </c>
      <c r="V107" s="64">
        <v>284.51068097523302</v>
      </c>
    </row>
    <row r="108" spans="14:22" x14ac:dyDescent="0.25">
      <c r="N108" s="25">
        <v>44377</v>
      </c>
      <c r="O108" s="61">
        <v>178.48786767041699</v>
      </c>
      <c r="P108" s="16">
        <v>300.08600234639101</v>
      </c>
      <c r="Q108" s="16">
        <v>266.39027951875801</v>
      </c>
      <c r="R108" s="64">
        <v>303.41298584450902</v>
      </c>
      <c r="S108" s="61">
        <v>180.007548429248</v>
      </c>
      <c r="T108" s="16">
        <v>259.66031081952201</v>
      </c>
      <c r="U108" s="16">
        <v>253.183292139836</v>
      </c>
      <c r="V108" s="64">
        <v>294.06560322963901</v>
      </c>
    </row>
    <row r="109" spans="14:22" x14ac:dyDescent="0.25">
      <c r="N109" s="25">
        <v>44469</v>
      </c>
      <c r="O109" s="61">
        <v>184.573150251226</v>
      </c>
      <c r="P109" s="16">
        <v>318.60860941435101</v>
      </c>
      <c r="Q109" s="16">
        <v>277.81102879387998</v>
      </c>
      <c r="R109" s="64">
        <v>323.07714428525702</v>
      </c>
      <c r="S109" s="61">
        <v>190.97803673624099</v>
      </c>
      <c r="T109" s="16">
        <v>290.99212865482502</v>
      </c>
      <c r="U109" s="16">
        <v>273.52690498170602</v>
      </c>
      <c r="V109" s="64">
        <v>309.28119647048601</v>
      </c>
    </row>
    <row r="110" spans="14:22" x14ac:dyDescent="0.25">
      <c r="N110" s="25">
        <v>44561</v>
      </c>
      <c r="O110" s="61">
        <v>186.823456807441</v>
      </c>
      <c r="P110" s="16">
        <v>324.44092330380198</v>
      </c>
      <c r="Q110" s="16">
        <v>285.45456688580202</v>
      </c>
      <c r="R110" s="64">
        <v>335.89790279564102</v>
      </c>
      <c r="S110" s="61">
        <v>194.67834316518</v>
      </c>
      <c r="T110" s="16">
        <v>298.72370147025902</v>
      </c>
      <c r="U110" s="16">
        <v>289.478124029833</v>
      </c>
      <c r="V110" s="64">
        <v>326.24872046834503</v>
      </c>
    </row>
    <row r="111" spans="14:22" x14ac:dyDescent="0.25">
      <c r="N111" s="25">
        <v>44651</v>
      </c>
      <c r="O111" s="61">
        <v>191.715076108072</v>
      </c>
      <c r="P111" s="16">
        <v>323.28242696203699</v>
      </c>
      <c r="Q111" s="16">
        <v>302.189214371574</v>
      </c>
      <c r="R111" s="64">
        <v>345.11653159512502</v>
      </c>
      <c r="S111" s="61">
        <v>196.62820228840701</v>
      </c>
      <c r="T111" s="16">
        <v>275.53519273291499</v>
      </c>
      <c r="U111" s="16">
        <v>301.10096888904002</v>
      </c>
      <c r="V111" s="64">
        <v>338.08645520734802</v>
      </c>
    </row>
    <row r="112" spans="14:22" x14ac:dyDescent="0.25">
      <c r="N112" s="25">
        <v>44742</v>
      </c>
      <c r="O112" s="61">
        <v>198.24569277046899</v>
      </c>
      <c r="P112" s="16">
        <v>336.34844310054802</v>
      </c>
      <c r="Q112" s="16">
        <v>325.08132429955401</v>
      </c>
      <c r="R112" s="64">
        <v>357.34614245667899</v>
      </c>
      <c r="S112" s="61">
        <v>198.95123248755399</v>
      </c>
      <c r="T112" s="16">
        <v>259.71344456330201</v>
      </c>
      <c r="U112" s="16">
        <v>312.50771851973798</v>
      </c>
      <c r="V112" s="64">
        <v>349.58142894784498</v>
      </c>
    </row>
    <row r="113" spans="14:22" x14ac:dyDescent="0.25">
      <c r="N113" s="25">
        <v>44834</v>
      </c>
      <c r="O113" s="61">
        <v>197.15397576889299</v>
      </c>
      <c r="P113" s="16">
        <v>348.62897999627199</v>
      </c>
      <c r="Q113" s="16">
        <v>320.584098065001</v>
      </c>
      <c r="R113" s="64">
        <v>354.44116497071201</v>
      </c>
      <c r="S113" s="61">
        <v>200.78535183308199</v>
      </c>
      <c r="T113" s="16">
        <v>250.46784543686499</v>
      </c>
      <c r="U113" s="16">
        <v>309.26566400179303</v>
      </c>
      <c r="V113" s="64">
        <v>348.50190944590099</v>
      </c>
    </row>
    <row r="114" spans="14:22" x14ac:dyDescent="0.25">
      <c r="N114" s="25">
        <v>44926</v>
      </c>
      <c r="O114" s="61">
        <v>194.05201555766001</v>
      </c>
      <c r="P114" s="16">
        <v>346.73619082398602</v>
      </c>
      <c r="Q114" s="16">
        <v>311.29999698362002</v>
      </c>
      <c r="R114" s="64">
        <v>346.02013346454697</v>
      </c>
      <c r="S114" s="61">
        <v>196.87145622955501</v>
      </c>
      <c r="T114" s="16">
        <v>250.46027209213801</v>
      </c>
      <c r="U114" s="16">
        <v>298.46669354734001</v>
      </c>
      <c r="V114" s="64">
        <v>332.00898695919898</v>
      </c>
    </row>
    <row r="115" spans="14:22" x14ac:dyDescent="0.25">
      <c r="N115" s="25">
        <v>45016</v>
      </c>
      <c r="O115" s="61">
        <v>196.50079718946</v>
      </c>
      <c r="P115" s="16">
        <v>340.43259511894001</v>
      </c>
      <c r="Q115" s="16">
        <v>317.18951469144201</v>
      </c>
      <c r="R115" s="64">
        <v>338.02950788366797</v>
      </c>
      <c r="S115" s="61">
        <v>193.715245645789</v>
      </c>
      <c r="T115" s="16">
        <v>255.183713794363</v>
      </c>
      <c r="U115" s="16">
        <v>292.51059442271702</v>
      </c>
      <c r="V115" s="64">
        <v>325.86798219729098</v>
      </c>
    </row>
    <row r="116" spans="14:22" x14ac:dyDescent="0.25">
      <c r="N116" s="68"/>
      <c r="O116" s="123" t="s">
        <v>17</v>
      </c>
      <c r="P116" s="110" t="s">
        <v>18</v>
      </c>
      <c r="Q116" s="110" t="s">
        <v>19</v>
      </c>
      <c r="R116" s="125" t="s">
        <v>20</v>
      </c>
      <c r="S116" s="123" t="s">
        <v>17</v>
      </c>
      <c r="T116" s="110" t="s">
        <v>18</v>
      </c>
      <c r="U116" s="110" t="s">
        <v>19</v>
      </c>
      <c r="V116" s="125" t="s">
        <v>20</v>
      </c>
    </row>
    <row r="117" spans="14:22" x14ac:dyDescent="0.25">
      <c r="N117" s="107" t="s">
        <v>113</v>
      </c>
      <c r="O117" s="122">
        <f>O110/O109-1</f>
        <v>1.2191949658723722E-2</v>
      </c>
      <c r="P117" s="122">
        <f t="shared" ref="O117:V122" si="0">P110/P109-1</f>
        <v>1.8305575295569199E-2</v>
      </c>
      <c r="Q117" s="122">
        <f t="shared" si="0"/>
        <v>2.7513443671068671E-2</v>
      </c>
      <c r="R117" s="122">
        <f t="shared" si="0"/>
        <v>3.9683272980350681E-2</v>
      </c>
      <c r="S117" s="122">
        <f t="shared" si="0"/>
        <v>1.9375560101968503E-2</v>
      </c>
      <c r="T117" s="122">
        <f t="shared" si="0"/>
        <v>2.6569697438810103E-2</v>
      </c>
      <c r="U117" s="122">
        <f t="shared" si="0"/>
        <v>5.8316819141406961E-2</v>
      </c>
      <c r="V117" s="122">
        <f>V110/V109-1</f>
        <v>5.4861156098373387E-2</v>
      </c>
    </row>
    <row r="118" spans="14:22" x14ac:dyDescent="0.25">
      <c r="N118" s="107" t="s">
        <v>113</v>
      </c>
      <c r="O118" s="122">
        <f t="shared" si="0"/>
        <v>2.6183110965946721E-2</v>
      </c>
      <c r="P118" s="122">
        <f t="shared" si="0"/>
        <v>-3.5707466554093514E-3</v>
      </c>
      <c r="Q118" s="122">
        <f t="shared" si="0"/>
        <v>5.8624556854495191E-2</v>
      </c>
      <c r="R118" s="122">
        <f t="shared" si="0"/>
        <v>2.7444734613578659E-2</v>
      </c>
      <c r="S118" s="122">
        <f t="shared" si="0"/>
        <v>1.0015798837843093E-2</v>
      </c>
      <c r="T118" s="122">
        <f t="shared" si="0"/>
        <v>-7.7625272528476175E-2</v>
      </c>
      <c r="U118" s="122">
        <f t="shared" si="0"/>
        <v>4.0151030058524162E-2</v>
      </c>
      <c r="V118" s="122">
        <f t="shared" si="0"/>
        <v>3.6284386715783601E-2</v>
      </c>
    </row>
    <row r="119" spans="14:22" x14ac:dyDescent="0.25">
      <c r="N119" s="107" t="s">
        <v>113</v>
      </c>
      <c r="O119" s="122">
        <f t="shared" si="0"/>
        <v>3.4064178962720737E-2</v>
      </c>
      <c r="P119" s="122">
        <f t="shared" si="0"/>
        <v>4.0416722496473323E-2</v>
      </c>
      <c r="Q119" s="122">
        <f t="shared" si="0"/>
        <v>7.5754225628422711E-2</v>
      </c>
      <c r="R119" s="122">
        <f t="shared" si="0"/>
        <v>3.5436178049857103E-2</v>
      </c>
      <c r="S119" s="122">
        <f t="shared" si="0"/>
        <v>1.1814328626875481E-2</v>
      </c>
      <c r="T119" s="122">
        <f t="shared" si="0"/>
        <v>-5.7421877810539868E-2</v>
      </c>
      <c r="U119" s="122">
        <f t="shared" si="0"/>
        <v>3.7883470361403937E-2</v>
      </c>
      <c r="V119" s="122">
        <f t="shared" si="0"/>
        <v>3.4000101345222689E-2</v>
      </c>
    </row>
    <row r="120" spans="14:22" x14ac:dyDescent="0.25">
      <c r="N120" s="107" t="s">
        <v>113</v>
      </c>
      <c r="O120" s="122">
        <f t="shared" si="0"/>
        <v>-5.5068888827763951E-3</v>
      </c>
      <c r="P120" s="122">
        <f t="shared" si="0"/>
        <v>3.6511353471770924E-2</v>
      </c>
      <c r="Q120" s="122">
        <f t="shared" si="0"/>
        <v>-1.3834157481187437E-2</v>
      </c>
      <c r="R120" s="122">
        <f t="shared" si="0"/>
        <v>-8.129309766703674E-3</v>
      </c>
      <c r="S120" s="122">
        <f t="shared" si="0"/>
        <v>9.2189393480772708E-3</v>
      </c>
      <c r="T120" s="122">
        <f t="shared" si="0"/>
        <v>-3.5599231845633295E-2</v>
      </c>
      <c r="U120" s="122">
        <f t="shared" si="0"/>
        <v>-1.0374318219408041E-2</v>
      </c>
      <c r="V120" s="122">
        <f t="shared" si="0"/>
        <v>-3.0880344679438121E-3</v>
      </c>
    </row>
    <row r="121" spans="14:22" x14ac:dyDescent="0.25">
      <c r="N121" s="107" t="s">
        <v>113</v>
      </c>
      <c r="O121" s="122">
        <f t="shared" si="0"/>
        <v>-1.5733693419752059E-2</v>
      </c>
      <c r="P121" s="122">
        <f t="shared" si="0"/>
        <v>-5.4292364688277583E-3</v>
      </c>
      <c r="Q121" s="122">
        <f t="shared" si="0"/>
        <v>-2.8959955086414024E-2</v>
      </c>
      <c r="R121" s="122">
        <f t="shared" si="0"/>
        <v>-2.3758615923917481E-2</v>
      </c>
      <c r="S121" s="122">
        <f t="shared" si="0"/>
        <v>-1.9492933960544634E-2</v>
      </c>
      <c r="T121" s="122">
        <f t="shared" si="0"/>
        <v>-3.023679432290205E-5</v>
      </c>
      <c r="U121" s="122">
        <f t="shared" si="0"/>
        <v>-3.4918103467155071E-2</v>
      </c>
      <c r="V121" s="122">
        <f t="shared" si="0"/>
        <v>-4.7325199775590465E-2</v>
      </c>
    </row>
    <row r="122" spans="14:22" x14ac:dyDescent="0.25">
      <c r="N122" s="107" t="str">
        <f>"QTR "&amp;YEAR(N115)&amp;"Q"&amp;(MONTH(N115)/3)</f>
        <v>QTR 2023Q1</v>
      </c>
      <c r="O122" s="122">
        <f>O115/O114-1</f>
        <v>1.2619202252358797E-2</v>
      </c>
      <c r="P122" s="122">
        <f>P115/P114-1</f>
        <v>-1.8179803181393006E-2</v>
      </c>
      <c r="Q122" s="122">
        <f>Q115/Q114-1</f>
        <v>1.891910621551296E-2</v>
      </c>
      <c r="R122" s="122">
        <f t="shared" si="0"/>
        <v>-2.3092949825989528E-2</v>
      </c>
      <c r="S122" s="122">
        <f t="shared" si="0"/>
        <v>-1.6031834396987521E-2</v>
      </c>
      <c r="T122" s="122">
        <f t="shared" si="0"/>
        <v>1.8859045639331384E-2</v>
      </c>
      <c r="U122" s="122">
        <f t="shared" si="0"/>
        <v>-1.9955657543672567E-2</v>
      </c>
      <c r="V122" s="122">
        <f t="shared" si="0"/>
        <v>-1.8496501610249072E-2</v>
      </c>
    </row>
    <row r="123" spans="14:22" x14ac:dyDescent="0.25">
      <c r="N123" s="68">
        <v>43008</v>
      </c>
      <c r="O123" s="123" t="s">
        <v>75</v>
      </c>
      <c r="P123" s="110" t="s">
        <v>75</v>
      </c>
      <c r="Q123" s="110" t="s">
        <v>75</v>
      </c>
      <c r="R123" s="110" t="s">
        <v>75</v>
      </c>
      <c r="S123" s="110" t="s">
        <v>75</v>
      </c>
      <c r="T123" s="110" t="s">
        <v>75</v>
      </c>
      <c r="U123" s="110" t="s">
        <v>75</v>
      </c>
      <c r="V123" s="110" t="s">
        <v>75</v>
      </c>
    </row>
    <row r="124" spans="14:22" x14ac:dyDescent="0.25">
      <c r="N124" s="68">
        <v>43100</v>
      </c>
      <c r="O124" s="123" t="s">
        <v>75</v>
      </c>
      <c r="P124" s="110" t="s">
        <v>75</v>
      </c>
      <c r="Q124" s="110" t="s">
        <v>75</v>
      </c>
      <c r="R124" s="110" t="s">
        <v>75</v>
      </c>
      <c r="S124" s="110" t="s">
        <v>75</v>
      </c>
      <c r="T124" s="110" t="s">
        <v>75</v>
      </c>
      <c r="U124" s="110" t="s">
        <v>75</v>
      </c>
      <c r="V124" s="110" t="s">
        <v>75</v>
      </c>
    </row>
    <row r="125" spans="14:22" x14ac:dyDescent="0.25">
      <c r="N125" s="107" t="s">
        <v>115</v>
      </c>
      <c r="O125" s="122">
        <f t="shared" ref="O125:V130" si="1">O110/O106-1</f>
        <v>0.14441722838447357</v>
      </c>
      <c r="P125" s="122">
        <f t="shared" si="1"/>
        <v>0.15499273841714345</v>
      </c>
      <c r="Q125" s="122">
        <f t="shared" si="1"/>
        <v>0.16231123000585845</v>
      </c>
      <c r="R125" s="122">
        <f t="shared" si="1"/>
        <v>0.18126198901563373</v>
      </c>
      <c r="S125" s="122">
        <f t="shared" si="1"/>
        <v>0.17524706552927349</v>
      </c>
      <c r="T125" s="122">
        <f t="shared" si="1"/>
        <v>0.13616593704492019</v>
      </c>
      <c r="U125" s="122">
        <f t="shared" si="1"/>
        <v>0.22817072118331505</v>
      </c>
      <c r="V125" s="122">
        <f t="shared" si="1"/>
        <v>0.17936303818008215</v>
      </c>
    </row>
    <row r="126" spans="14:22" x14ac:dyDescent="0.25">
      <c r="N126" s="107" t="s">
        <v>115</v>
      </c>
      <c r="O126" s="122">
        <f t="shared" si="1"/>
        <v>0.13000619688551751</v>
      </c>
      <c r="P126" s="122">
        <f t="shared" si="1"/>
        <v>0.12938074916148823</v>
      </c>
      <c r="Q126" s="122">
        <f t="shared" si="1"/>
        <v>0.18914004959803443</v>
      </c>
      <c r="R126" s="122">
        <f>R111/R107-1</f>
        <v>0.18875557033250301</v>
      </c>
      <c r="S126" s="122">
        <f t="shared" si="1"/>
        <v>0.16695136712076697</v>
      </c>
      <c r="T126" s="122">
        <f t="shared" si="1"/>
        <v>9.5873560513575651E-2</v>
      </c>
      <c r="U126" s="122">
        <f t="shared" si="1"/>
        <v>0.24846490946759148</v>
      </c>
      <c r="V126" s="122">
        <f t="shared" si="1"/>
        <v>0.18830848124390398</v>
      </c>
    </row>
    <row r="127" spans="14:22" x14ac:dyDescent="0.25">
      <c r="N127" s="107" t="s">
        <v>115</v>
      </c>
      <c r="O127" s="122">
        <f t="shared" si="1"/>
        <v>0.1106956195842701</v>
      </c>
      <c r="P127" s="122">
        <f t="shared" si="1"/>
        <v>0.12084016072265524</v>
      </c>
      <c r="Q127" s="122">
        <f t="shared" si="1"/>
        <v>0.22031976874990766</v>
      </c>
      <c r="R127" s="122">
        <f t="shared" si="1"/>
        <v>0.17775493841192835</v>
      </c>
      <c r="S127" s="122">
        <f t="shared" si="1"/>
        <v>0.10523827597014246</v>
      </c>
      <c r="T127" s="122">
        <f t="shared" si="1"/>
        <v>2.0462789870467901E-4</v>
      </c>
      <c r="U127" s="122">
        <f t="shared" si="1"/>
        <v>0.23431414402786266</v>
      </c>
      <c r="V127" s="122">
        <f t="shared" si="1"/>
        <v>0.18878721315411062</v>
      </c>
    </row>
    <row r="128" spans="14:22" x14ac:dyDescent="0.25">
      <c r="N128" s="107" t="s">
        <v>115</v>
      </c>
      <c r="O128" s="122">
        <f t="shared" si="1"/>
        <v>6.8161731544067905E-2</v>
      </c>
      <c r="P128" s="122">
        <f t="shared" si="1"/>
        <v>9.422335020105943E-2</v>
      </c>
      <c r="Q128" s="122">
        <f t="shared" si="1"/>
        <v>0.15396461924791405</v>
      </c>
      <c r="R128" s="122">
        <f t="shared" si="1"/>
        <v>9.7079045176165391E-2</v>
      </c>
      <c r="S128" s="122">
        <f t="shared" si="1"/>
        <v>5.1353104600116106E-2</v>
      </c>
      <c r="T128" s="122">
        <f t="shared" si="1"/>
        <v>-0.13926247216820753</v>
      </c>
      <c r="U128" s="122">
        <f t="shared" si="1"/>
        <v>0.13065902611107783</v>
      </c>
      <c r="V128" s="122">
        <f t="shared" si="1"/>
        <v>0.12681247170213172</v>
      </c>
    </row>
    <row r="129" spans="14:22" x14ac:dyDescent="0.25">
      <c r="N129" s="107" t="s">
        <v>115</v>
      </c>
      <c r="O129" s="122">
        <f t="shared" si="1"/>
        <v>3.8691922704703341E-2</v>
      </c>
      <c r="P129" s="122">
        <f t="shared" si="1"/>
        <v>6.8719036098005004E-2</v>
      </c>
      <c r="Q129" s="122">
        <f t="shared" si="1"/>
        <v>9.0541308831669998E-2</v>
      </c>
      <c r="R129" s="122">
        <f t="shared" si="1"/>
        <v>3.0134843310005044E-2</v>
      </c>
      <c r="S129" s="122">
        <f t="shared" si="1"/>
        <v>1.1265316052716745E-2</v>
      </c>
      <c r="T129" s="122">
        <f t="shared" si="1"/>
        <v>-0.16156545041648163</v>
      </c>
      <c r="U129" s="122">
        <f t="shared" si="1"/>
        <v>3.1050945723900991E-2</v>
      </c>
      <c r="V129" s="122">
        <f t="shared" si="1"/>
        <v>1.7656058489930126E-2</v>
      </c>
    </row>
    <row r="130" spans="14:22" x14ac:dyDescent="0.25">
      <c r="N130" s="107" t="str">
        <f>"Y/Y "&amp;RIGHT(N122,4)</f>
        <v>Y/Y 23Q1</v>
      </c>
      <c r="O130" s="122">
        <f>O115/O111-1</f>
        <v>2.4962674707388333E-2</v>
      </c>
      <c r="P130" s="122">
        <f t="shared" si="1"/>
        <v>5.3050109522089661E-2</v>
      </c>
      <c r="Q130" s="122">
        <f t="shared" si="1"/>
        <v>4.9638768051541104E-2</v>
      </c>
      <c r="R130" s="122">
        <f t="shared" si="1"/>
        <v>-2.0535161496613608E-2</v>
      </c>
      <c r="S130" s="122">
        <f t="shared" si="1"/>
        <v>-1.4814541396993453E-2</v>
      </c>
      <c r="T130" s="122">
        <f t="shared" si="1"/>
        <v>-7.386163174545668E-2</v>
      </c>
      <c r="U130" s="122">
        <f t="shared" si="1"/>
        <v>-2.8529879853985696E-2</v>
      </c>
      <c r="V130" s="122">
        <f t="shared" si="1"/>
        <v>-3.6140084353759372E-2</v>
      </c>
    </row>
    <row r="131" spans="14:22" x14ac:dyDescent="0.25">
      <c r="N131" s="68"/>
      <c r="O131" s="123"/>
      <c r="P131" s="110"/>
      <c r="Q131" s="110"/>
      <c r="R131" s="110"/>
      <c r="S131" s="110"/>
      <c r="T131" s="110"/>
      <c r="U131" s="110"/>
      <c r="V131" s="110"/>
    </row>
    <row r="132" spans="14:22" x14ac:dyDescent="0.25">
      <c r="N132" s="68" t="s">
        <v>96</v>
      </c>
      <c r="O132" s="123">
        <f>MIN($O$59:$O$74)</f>
        <v>87.119462582425101</v>
      </c>
      <c r="P132" s="123">
        <f>MIN($P$59:$P$74)</f>
        <v>149.82168607321799</v>
      </c>
      <c r="Q132" s="123">
        <f>MIN($Q$59:$Q$74)</f>
        <v>118.66255720037501</v>
      </c>
      <c r="R132" s="123">
        <f>MIN($R$59:$R$74)</f>
        <v>119.11576333893601</v>
      </c>
      <c r="S132" s="123">
        <f t="shared" ref="S132:V132" si="2">MIN($R$59:$R$74)</f>
        <v>119.11576333893601</v>
      </c>
      <c r="T132" s="123">
        <f t="shared" si="2"/>
        <v>119.11576333893601</v>
      </c>
      <c r="U132" s="123">
        <f t="shared" si="2"/>
        <v>119.11576333893601</v>
      </c>
      <c r="V132" s="123">
        <f t="shared" si="2"/>
        <v>119.11576333893601</v>
      </c>
    </row>
    <row r="133" spans="14:22" x14ac:dyDescent="0.25">
      <c r="N133" s="68" t="s">
        <v>97</v>
      </c>
      <c r="O133" s="122">
        <f t="shared" ref="O133:V133" si="3">O115/O132-1</f>
        <v>1.2555327060649333</v>
      </c>
      <c r="P133" s="122">
        <f t="shared" si="3"/>
        <v>1.2722517950610319</v>
      </c>
      <c r="Q133" s="122">
        <f t="shared" si="3"/>
        <v>1.6730379167190206</v>
      </c>
      <c r="R133" s="122">
        <f t="shared" si="3"/>
        <v>1.8378234618857912</v>
      </c>
      <c r="S133" s="122">
        <f t="shared" si="3"/>
        <v>0.62627716278478696</v>
      </c>
      <c r="T133" s="122">
        <f t="shared" si="3"/>
        <v>1.1423169078659612</v>
      </c>
      <c r="U133" s="122">
        <f t="shared" si="3"/>
        <v>1.4556833304287151</v>
      </c>
      <c r="V133" s="122">
        <f t="shared" si="3"/>
        <v>1.7357250884591591</v>
      </c>
    </row>
    <row r="134" spans="14:22" x14ac:dyDescent="0.25">
      <c r="N134" s="25">
        <v>46752</v>
      </c>
      <c r="O134" s="61" t="s">
        <v>75</v>
      </c>
      <c r="P134" s="16" t="s">
        <v>75</v>
      </c>
      <c r="Q134" s="16" t="s">
        <v>75</v>
      </c>
      <c r="R134" s="64" t="s">
        <v>75</v>
      </c>
      <c r="S134" s="61" t="s">
        <v>75</v>
      </c>
      <c r="T134" s="16" t="s">
        <v>75</v>
      </c>
      <c r="U134" s="16" t="s">
        <v>75</v>
      </c>
      <c r="V134" s="64" t="s">
        <v>75</v>
      </c>
    </row>
    <row r="135" spans="14:22" x14ac:dyDescent="0.25">
      <c r="N135" s="25"/>
    </row>
    <row r="136" spans="14:22" x14ac:dyDescent="0.25">
      <c r="N136" s="25"/>
    </row>
    <row r="137" spans="14:22" x14ac:dyDescent="0.25">
      <c r="N137" s="25"/>
    </row>
    <row r="138" spans="14:22" x14ac:dyDescent="0.25">
      <c r="N138" s="25"/>
    </row>
    <row r="139" spans="14:22" x14ac:dyDescent="0.25">
      <c r="N139" s="25"/>
    </row>
    <row r="140" spans="14:22" x14ac:dyDescent="0.25">
      <c r="N140" s="25"/>
    </row>
    <row r="141" spans="14:22" x14ac:dyDescent="0.25">
      <c r="N141" s="25"/>
    </row>
    <row r="142" spans="14:22" x14ac:dyDescent="0.25">
      <c r="N142" s="25"/>
    </row>
    <row r="143" spans="14:22" x14ac:dyDescent="0.25">
      <c r="N143" s="25"/>
    </row>
    <row r="144" spans="14:22" x14ac:dyDescent="0.25">
      <c r="N144" s="25"/>
    </row>
    <row r="145" spans="14:14" x14ac:dyDescent="0.25">
      <c r="N145" s="25"/>
    </row>
    <row r="146" spans="14:14" x14ac:dyDescent="0.25">
      <c r="N146" s="25"/>
    </row>
    <row r="147" spans="14:14" x14ac:dyDescent="0.25">
      <c r="N147" s="25"/>
    </row>
    <row r="148" spans="14:14" x14ac:dyDescent="0.25">
      <c r="N148" s="25"/>
    </row>
    <row r="149" spans="14:14" x14ac:dyDescent="0.25">
      <c r="N149" s="25"/>
    </row>
    <row r="150" spans="14:14" x14ac:dyDescent="0.25">
      <c r="N150" s="25"/>
    </row>
    <row r="151" spans="14:14" x14ac:dyDescent="0.25">
      <c r="N151" s="25"/>
    </row>
    <row r="152" spans="14:14" x14ac:dyDescent="0.25">
      <c r="N152" s="25"/>
    </row>
    <row r="153" spans="14:14" x14ac:dyDescent="0.25">
      <c r="N153" s="25"/>
    </row>
    <row r="154" spans="14:14" x14ac:dyDescent="0.25">
      <c r="N154" s="25"/>
    </row>
    <row r="155" spans="14:14" x14ac:dyDescent="0.25">
      <c r="N155" s="25"/>
    </row>
    <row r="156" spans="14:14" x14ac:dyDescent="0.25">
      <c r="N156" s="25"/>
    </row>
    <row r="157" spans="14:14" x14ac:dyDescent="0.25">
      <c r="N157" s="25"/>
    </row>
    <row r="158" spans="14:14" x14ac:dyDescent="0.25">
      <c r="N158" s="25"/>
    </row>
    <row r="159" spans="14:14" x14ac:dyDescent="0.25">
      <c r="N159" s="25"/>
    </row>
    <row r="160" spans="14:14" x14ac:dyDescent="0.25">
      <c r="N160" s="25"/>
    </row>
    <row r="161" spans="14:14" x14ac:dyDescent="0.25">
      <c r="N161" s="25"/>
    </row>
    <row r="162" spans="14:14" x14ac:dyDescent="0.25">
      <c r="N162" s="25"/>
    </row>
    <row r="163" spans="14:14" x14ac:dyDescent="0.25">
      <c r="N163" s="25"/>
    </row>
    <row r="164" spans="14:14" x14ac:dyDescent="0.25">
      <c r="N164" s="25"/>
    </row>
    <row r="165" spans="14:14" x14ac:dyDescent="0.25">
      <c r="N165" s="25"/>
    </row>
    <row r="166" spans="14:14" x14ac:dyDescent="0.25">
      <c r="N166" s="25"/>
    </row>
    <row r="167" spans="14:14" x14ac:dyDescent="0.25">
      <c r="N167" s="25"/>
    </row>
    <row r="168" spans="14:14" x14ac:dyDescent="0.25">
      <c r="N168" s="25"/>
    </row>
    <row r="169" spans="14:14" x14ac:dyDescent="0.25">
      <c r="N169" s="25"/>
    </row>
    <row r="170" spans="14:14" x14ac:dyDescent="0.25">
      <c r="N170" s="25"/>
    </row>
    <row r="171" spans="14:14" x14ac:dyDescent="0.25">
      <c r="N171" s="25"/>
    </row>
    <row r="172" spans="14:14" x14ac:dyDescent="0.25">
      <c r="N172" s="25"/>
    </row>
    <row r="173" spans="14:14" x14ac:dyDescent="0.25">
      <c r="N173" s="25"/>
    </row>
    <row r="174" spans="14:14" x14ac:dyDescent="0.25">
      <c r="N174" s="25"/>
    </row>
    <row r="175" spans="14:14" x14ac:dyDescent="0.25">
      <c r="N175" s="25"/>
    </row>
    <row r="176" spans="14:14" x14ac:dyDescent="0.25">
      <c r="N176" s="25"/>
    </row>
    <row r="177" spans="14:14" x14ac:dyDescent="0.25">
      <c r="N177" s="25"/>
    </row>
    <row r="178" spans="14:14" x14ac:dyDescent="0.25">
      <c r="N178" s="25"/>
    </row>
    <row r="179" spans="14:14" x14ac:dyDescent="0.25">
      <c r="N179" s="25"/>
    </row>
    <row r="180" spans="14:14" x14ac:dyDescent="0.25">
      <c r="N180" s="25"/>
    </row>
    <row r="181" spans="14:14" x14ac:dyDescent="0.25">
      <c r="N181" s="25"/>
    </row>
    <row r="182" spans="14:14" x14ac:dyDescent="0.25">
      <c r="N182" s="25"/>
    </row>
    <row r="183" spans="14:14" x14ac:dyDescent="0.25">
      <c r="N183" s="25"/>
    </row>
    <row r="184" spans="14:14" x14ac:dyDescent="0.25">
      <c r="N184" s="25"/>
    </row>
    <row r="185" spans="14:14" x14ac:dyDescent="0.25">
      <c r="N185" s="25"/>
    </row>
    <row r="186" spans="14:14" x14ac:dyDescent="0.25">
      <c r="N186" s="25"/>
    </row>
    <row r="187" spans="14:14" x14ac:dyDescent="0.25">
      <c r="N187" s="25"/>
    </row>
    <row r="188" spans="14:14" x14ac:dyDescent="0.25">
      <c r="N188" s="25"/>
    </row>
    <row r="189" spans="14:14" x14ac:dyDescent="0.25">
      <c r="N189" s="25"/>
    </row>
    <row r="190" spans="14:14" x14ac:dyDescent="0.25">
      <c r="N190" s="25"/>
    </row>
    <row r="191" spans="14:14" x14ac:dyDescent="0.25">
      <c r="N191" s="25"/>
    </row>
    <row r="192" spans="14:14" x14ac:dyDescent="0.25">
      <c r="N192" s="25"/>
    </row>
    <row r="193" spans="14:14" x14ac:dyDescent="0.25">
      <c r="N193" s="25"/>
    </row>
    <row r="194" spans="14:14" x14ac:dyDescent="0.25">
      <c r="N194" s="25"/>
    </row>
    <row r="195" spans="14:14" x14ac:dyDescent="0.25">
      <c r="N195" s="25"/>
    </row>
    <row r="196" spans="14:14" x14ac:dyDescent="0.25">
      <c r="N196" s="25"/>
    </row>
    <row r="197" spans="14:14" x14ac:dyDescent="0.25">
      <c r="N197" s="25"/>
    </row>
    <row r="198" spans="14:14" x14ac:dyDescent="0.25">
      <c r="N198" s="25"/>
    </row>
    <row r="199" spans="14:14" x14ac:dyDescent="0.25">
      <c r="N199" s="25"/>
    </row>
    <row r="200" spans="14:14" x14ac:dyDescent="0.25">
      <c r="N200" s="25"/>
    </row>
    <row r="201" spans="14:14" x14ac:dyDescent="0.25">
      <c r="N201" s="25"/>
    </row>
    <row r="202" spans="14:14" x14ac:dyDescent="0.25">
      <c r="N202" s="25"/>
    </row>
    <row r="203" spans="14:14" x14ac:dyDescent="0.25">
      <c r="N203" s="25"/>
    </row>
    <row r="204" spans="14:14" x14ac:dyDescent="0.25">
      <c r="N204" s="25"/>
    </row>
    <row r="205" spans="14:14" x14ac:dyDescent="0.25">
      <c r="N205" s="25"/>
    </row>
    <row r="206" spans="14:14" x14ac:dyDescent="0.25">
      <c r="N206" s="25"/>
    </row>
    <row r="207" spans="14:14" x14ac:dyDescent="0.25">
      <c r="N207" s="25"/>
    </row>
    <row r="208" spans="14:14" x14ac:dyDescent="0.25">
      <c r="N208" s="25"/>
    </row>
    <row r="209" spans="14:14" x14ac:dyDescent="0.25">
      <c r="N209" s="25"/>
    </row>
    <row r="210" spans="14:14" x14ac:dyDescent="0.25">
      <c r="N210" s="25"/>
    </row>
    <row r="211" spans="14:14" x14ac:dyDescent="0.25">
      <c r="N211" s="25"/>
    </row>
    <row r="212" spans="14:14" x14ac:dyDescent="0.25">
      <c r="N212" s="25"/>
    </row>
    <row r="213" spans="14:14" x14ac:dyDescent="0.25">
      <c r="N213" s="25"/>
    </row>
    <row r="214" spans="14:14" x14ac:dyDescent="0.25">
      <c r="N214" s="25"/>
    </row>
    <row r="215" spans="14:14" x14ac:dyDescent="0.25">
      <c r="N215" s="25"/>
    </row>
    <row r="216" spans="14:14" x14ac:dyDescent="0.25">
      <c r="N216" s="25"/>
    </row>
    <row r="217" spans="14:14" x14ac:dyDescent="0.25">
      <c r="N217" s="25"/>
    </row>
    <row r="218" spans="14:14" x14ac:dyDescent="0.25">
      <c r="N218" s="25"/>
    </row>
    <row r="219" spans="14:14" x14ac:dyDescent="0.25">
      <c r="N219" s="25"/>
    </row>
    <row r="220" spans="14:14" x14ac:dyDescent="0.25">
      <c r="N220" s="25"/>
    </row>
    <row r="221" spans="14:14" x14ac:dyDescent="0.25">
      <c r="N221" s="25"/>
    </row>
    <row r="222" spans="14:14" x14ac:dyDescent="0.25">
      <c r="N222" s="25"/>
    </row>
    <row r="223" spans="14:14" x14ac:dyDescent="0.25">
      <c r="N223" s="25"/>
    </row>
    <row r="224" spans="14:14" x14ac:dyDescent="0.25">
      <c r="N224" s="25"/>
    </row>
    <row r="225" spans="14:14" x14ac:dyDescent="0.25">
      <c r="N225" s="25"/>
    </row>
    <row r="226" spans="14:14" x14ac:dyDescent="0.25">
      <c r="N226" s="25"/>
    </row>
    <row r="227" spans="14:14" x14ac:dyDescent="0.25">
      <c r="N227" s="25"/>
    </row>
    <row r="228" spans="14:14" x14ac:dyDescent="0.25">
      <c r="N228" s="25"/>
    </row>
    <row r="229" spans="14:14" x14ac:dyDescent="0.25">
      <c r="N229" s="25"/>
    </row>
    <row r="230" spans="14:14" x14ac:dyDescent="0.25">
      <c r="N230" s="25"/>
    </row>
    <row r="231" spans="14:14" x14ac:dyDescent="0.25">
      <c r="N231" s="25"/>
    </row>
    <row r="232" spans="14:14" x14ac:dyDescent="0.25">
      <c r="N232" s="25"/>
    </row>
    <row r="233" spans="14:14" x14ac:dyDescent="0.25">
      <c r="N233" s="25"/>
    </row>
    <row r="234" spans="14:14" x14ac:dyDescent="0.25">
      <c r="N234" s="25"/>
    </row>
    <row r="235" spans="14:14" x14ac:dyDescent="0.25">
      <c r="N235" s="25"/>
    </row>
    <row r="236" spans="14:14" x14ac:dyDescent="0.25">
      <c r="N236" s="25"/>
    </row>
    <row r="237" spans="14:14" x14ac:dyDescent="0.25">
      <c r="N237" s="25"/>
    </row>
    <row r="238" spans="14:14" x14ac:dyDescent="0.25">
      <c r="N238" s="25"/>
    </row>
    <row r="239" spans="14:14" x14ac:dyDescent="0.25">
      <c r="N239" s="25"/>
    </row>
    <row r="240" spans="14:14" x14ac:dyDescent="0.25">
      <c r="N240" s="25"/>
    </row>
    <row r="241" spans="14:14" x14ac:dyDescent="0.25">
      <c r="N241" s="25"/>
    </row>
    <row r="242" spans="14:14" x14ac:dyDescent="0.25">
      <c r="N242" s="25"/>
    </row>
    <row r="243" spans="14:14" x14ac:dyDescent="0.25">
      <c r="N243" s="25"/>
    </row>
    <row r="244" spans="14:14" x14ac:dyDescent="0.25">
      <c r="N244" s="25"/>
    </row>
    <row r="245" spans="14:14" x14ac:dyDescent="0.25">
      <c r="N245" s="25"/>
    </row>
    <row r="246" spans="14:14" x14ac:dyDescent="0.25">
      <c r="N246" s="25"/>
    </row>
    <row r="247" spans="14:14" x14ac:dyDescent="0.25">
      <c r="N247" s="25"/>
    </row>
    <row r="248" spans="14:14" x14ac:dyDescent="0.25">
      <c r="N248" s="25"/>
    </row>
    <row r="249" spans="14:14" x14ac:dyDescent="0.25">
      <c r="N249" s="25"/>
    </row>
    <row r="250" spans="14:14" x14ac:dyDescent="0.25">
      <c r="N250" s="25"/>
    </row>
    <row r="251" spans="14:14" x14ac:dyDescent="0.25">
      <c r="N251" s="25"/>
    </row>
    <row r="252" spans="14:14" x14ac:dyDescent="0.25">
      <c r="N252" s="25"/>
    </row>
    <row r="253" spans="14:14" x14ac:dyDescent="0.25">
      <c r="N253" s="25"/>
    </row>
    <row r="254" spans="14:14" x14ac:dyDescent="0.25">
      <c r="N254" s="25"/>
    </row>
    <row r="255" spans="14:14" x14ac:dyDescent="0.25">
      <c r="N255" s="25"/>
    </row>
    <row r="256" spans="14:14" x14ac:dyDescent="0.25">
      <c r="N256" s="25"/>
    </row>
    <row r="257" spans="14:14" x14ac:dyDescent="0.25">
      <c r="N257" s="25"/>
    </row>
    <row r="258" spans="14:14" x14ac:dyDescent="0.25">
      <c r="N258" s="25"/>
    </row>
    <row r="259" spans="14:14" x14ac:dyDescent="0.25">
      <c r="N259" s="25"/>
    </row>
    <row r="260" spans="14:14" x14ac:dyDescent="0.25">
      <c r="N260" s="25"/>
    </row>
    <row r="261" spans="14:14" x14ac:dyDescent="0.25">
      <c r="N261" s="25"/>
    </row>
    <row r="262" spans="14:14" x14ac:dyDescent="0.25">
      <c r="N262" s="25"/>
    </row>
    <row r="263" spans="14:14" x14ac:dyDescent="0.25">
      <c r="N263" s="25"/>
    </row>
    <row r="264" spans="14:14" x14ac:dyDescent="0.25">
      <c r="N264" s="25"/>
    </row>
    <row r="265" spans="14:14" x14ac:dyDescent="0.25">
      <c r="N265" s="25"/>
    </row>
    <row r="266" spans="14:14" x14ac:dyDescent="0.25">
      <c r="N266" s="25"/>
    </row>
    <row r="267" spans="14:14" x14ac:dyDescent="0.25">
      <c r="N267" s="25"/>
    </row>
    <row r="268" spans="14:14" x14ac:dyDescent="0.25">
      <c r="N268" s="25"/>
    </row>
    <row r="269" spans="14:14" x14ac:dyDescent="0.25">
      <c r="N269" s="25"/>
    </row>
    <row r="270" spans="14:14" x14ac:dyDescent="0.25">
      <c r="N270" s="25"/>
    </row>
    <row r="271" spans="14:14" x14ac:dyDescent="0.25">
      <c r="N271" s="25"/>
    </row>
    <row r="272" spans="14:14" x14ac:dyDescent="0.25">
      <c r="N272" s="25"/>
    </row>
    <row r="273" spans="14:14" x14ac:dyDescent="0.25">
      <c r="N273" s="25"/>
    </row>
    <row r="274" spans="14:14" x14ac:dyDescent="0.25">
      <c r="N274" s="25"/>
    </row>
    <row r="275" spans="14:14" x14ac:dyDescent="0.25">
      <c r="N275" s="25"/>
    </row>
    <row r="276" spans="14:14" x14ac:dyDescent="0.25">
      <c r="N276" s="25"/>
    </row>
    <row r="277" spans="14:14" x14ac:dyDescent="0.25">
      <c r="N277" s="25"/>
    </row>
    <row r="278" spans="14:14" x14ac:dyDescent="0.25">
      <c r="N278" s="25"/>
    </row>
    <row r="279" spans="14:14" x14ac:dyDescent="0.25">
      <c r="N279" s="25"/>
    </row>
    <row r="280" spans="14:14" x14ac:dyDescent="0.25">
      <c r="N280" s="25"/>
    </row>
    <row r="281" spans="14:14" x14ac:dyDescent="0.25">
      <c r="N281" s="25"/>
    </row>
    <row r="282" spans="14:14" x14ac:dyDescent="0.25">
      <c r="N282" s="25"/>
    </row>
    <row r="283" spans="14:14" x14ac:dyDescent="0.25">
      <c r="N283" s="25"/>
    </row>
    <row r="284" spans="14:14" x14ac:dyDescent="0.25">
      <c r="N284" s="25"/>
    </row>
    <row r="285" spans="14:14" x14ac:dyDescent="0.25">
      <c r="N285" s="25"/>
    </row>
    <row r="286" spans="14:14" x14ac:dyDescent="0.25">
      <c r="N286" s="25"/>
    </row>
    <row r="287" spans="14:14" x14ac:dyDescent="0.25">
      <c r="N287" s="25"/>
    </row>
    <row r="288" spans="14:14" x14ac:dyDescent="0.25">
      <c r="N288" s="25"/>
    </row>
    <row r="289" spans="14:14" x14ac:dyDescent="0.25">
      <c r="N289" s="25"/>
    </row>
    <row r="290" spans="14:14" x14ac:dyDescent="0.25">
      <c r="N290" s="25"/>
    </row>
    <row r="291" spans="14:14" x14ac:dyDescent="0.25">
      <c r="N291" s="25"/>
    </row>
    <row r="292" spans="14:14" x14ac:dyDescent="0.25">
      <c r="N292" s="25"/>
    </row>
    <row r="293" spans="14:14" x14ac:dyDescent="0.25">
      <c r="N293" s="25"/>
    </row>
    <row r="294" spans="14:14" x14ac:dyDescent="0.25">
      <c r="N294" s="25"/>
    </row>
    <row r="295" spans="14:14" x14ac:dyDescent="0.25">
      <c r="N295" s="25"/>
    </row>
    <row r="296" spans="14:14" x14ac:dyDescent="0.25">
      <c r="N296" s="25"/>
    </row>
    <row r="297" spans="14:14" x14ac:dyDescent="0.25">
      <c r="N297" s="25"/>
    </row>
    <row r="298" spans="14:14" x14ac:dyDescent="0.25">
      <c r="N298" s="25"/>
    </row>
    <row r="299" spans="14:14" x14ac:dyDescent="0.25">
      <c r="N299" s="25"/>
    </row>
    <row r="300" spans="14:14" x14ac:dyDescent="0.25">
      <c r="N300" s="25"/>
    </row>
    <row r="301" spans="14:14" x14ac:dyDescent="0.25">
      <c r="N301" s="25"/>
    </row>
    <row r="302" spans="14:14" x14ac:dyDescent="0.25">
      <c r="N302" s="25"/>
    </row>
    <row r="303" spans="14:14" x14ac:dyDescent="0.25">
      <c r="N303" s="25"/>
    </row>
    <row r="304" spans="14:14" x14ac:dyDescent="0.25">
      <c r="N304" s="25"/>
    </row>
    <row r="305" spans="14:14" x14ac:dyDescent="0.25">
      <c r="N305" s="25"/>
    </row>
    <row r="306" spans="14:14" x14ac:dyDescent="0.25">
      <c r="N306" s="25"/>
    </row>
    <row r="307" spans="14:14" x14ac:dyDescent="0.25">
      <c r="N307" s="25"/>
    </row>
    <row r="308" spans="14:14" x14ac:dyDescent="0.25">
      <c r="N308" s="25"/>
    </row>
    <row r="309" spans="14:14" x14ac:dyDescent="0.25">
      <c r="N309" s="25"/>
    </row>
    <row r="310" spans="14:14" x14ac:dyDescent="0.25">
      <c r="N310" s="25"/>
    </row>
    <row r="311" spans="14:14" x14ac:dyDescent="0.25">
      <c r="N311" s="25"/>
    </row>
    <row r="312" spans="14:14" x14ac:dyDescent="0.25">
      <c r="N312" s="25"/>
    </row>
    <row r="313" spans="14:14" x14ac:dyDescent="0.25">
      <c r="N313" s="25"/>
    </row>
    <row r="314" spans="14:14" x14ac:dyDescent="0.25">
      <c r="N314" s="25"/>
    </row>
    <row r="315" spans="14:14" x14ac:dyDescent="0.25">
      <c r="N315" s="25"/>
    </row>
    <row r="316" spans="14:14" x14ac:dyDescent="0.25">
      <c r="N316" s="25"/>
    </row>
    <row r="317" spans="14:14" x14ac:dyDescent="0.25">
      <c r="N317" s="25"/>
    </row>
    <row r="318" spans="14:14" x14ac:dyDescent="0.25">
      <c r="N318" s="25"/>
    </row>
    <row r="319" spans="14:14" x14ac:dyDescent="0.25">
      <c r="N319" s="25"/>
    </row>
    <row r="320" spans="14:14" x14ac:dyDescent="0.25">
      <c r="N320" s="25"/>
    </row>
    <row r="321" spans="14:14" x14ac:dyDescent="0.25">
      <c r="N321" s="25"/>
    </row>
    <row r="322" spans="14:14" x14ac:dyDescent="0.25">
      <c r="N322" s="25"/>
    </row>
    <row r="323" spans="14:14" x14ac:dyDescent="0.25">
      <c r="N323" s="25"/>
    </row>
    <row r="324" spans="14:14" x14ac:dyDescent="0.25">
      <c r="N324" s="25"/>
    </row>
    <row r="325" spans="14:14" x14ac:dyDescent="0.25">
      <c r="N325" s="25"/>
    </row>
    <row r="326" spans="14:14" x14ac:dyDescent="0.25">
      <c r="N326" s="25"/>
    </row>
    <row r="327" spans="14:14" x14ac:dyDescent="0.25">
      <c r="N327" s="25"/>
    </row>
    <row r="328" spans="14:14" x14ac:dyDescent="0.25">
      <c r="N328" s="25"/>
    </row>
    <row r="329" spans="14:14" x14ac:dyDescent="0.25">
      <c r="N329" s="25"/>
    </row>
    <row r="330" spans="14:14" x14ac:dyDescent="0.25">
      <c r="N330" s="25"/>
    </row>
    <row r="331" spans="14:14" x14ac:dyDescent="0.25">
      <c r="N331" s="25"/>
    </row>
    <row r="332" spans="14:14" x14ac:dyDescent="0.25">
      <c r="N332" s="25"/>
    </row>
    <row r="333" spans="14:14" x14ac:dyDescent="0.25">
      <c r="N333" s="25"/>
    </row>
    <row r="334" spans="14:14" x14ac:dyDescent="0.25">
      <c r="N334" s="25"/>
    </row>
    <row r="335" spans="14:14" x14ac:dyDescent="0.25">
      <c r="N335" s="25"/>
    </row>
    <row r="336" spans="14:14" x14ac:dyDescent="0.25">
      <c r="N336" s="25"/>
    </row>
    <row r="337" spans="14:14" x14ac:dyDescent="0.25">
      <c r="N337" s="25"/>
    </row>
    <row r="338" spans="14:14" x14ac:dyDescent="0.25">
      <c r="N338" s="25"/>
    </row>
    <row r="339" spans="14:14" x14ac:dyDescent="0.25">
      <c r="N339" s="25"/>
    </row>
    <row r="340" spans="14:14" x14ac:dyDescent="0.25">
      <c r="N340" s="25"/>
    </row>
    <row r="341" spans="14:14" x14ac:dyDescent="0.25">
      <c r="N341" s="25"/>
    </row>
    <row r="342" spans="14:14" x14ac:dyDescent="0.25">
      <c r="N342" s="25"/>
    </row>
    <row r="343" spans="14:14" x14ac:dyDescent="0.25">
      <c r="N343" s="25"/>
    </row>
    <row r="344" spans="14:14" x14ac:dyDescent="0.25">
      <c r="N344" s="25"/>
    </row>
    <row r="345" spans="14:14" x14ac:dyDescent="0.25">
      <c r="N345" s="25"/>
    </row>
    <row r="346" spans="14:14" x14ac:dyDescent="0.25">
      <c r="N346" s="25"/>
    </row>
    <row r="347" spans="14:14" x14ac:dyDescent="0.25">
      <c r="N347" s="25"/>
    </row>
    <row r="348" spans="14:14" x14ac:dyDescent="0.25">
      <c r="N348" s="25"/>
    </row>
    <row r="349" spans="14:14" x14ac:dyDescent="0.25">
      <c r="N349" s="25"/>
    </row>
    <row r="350" spans="14:14" x14ac:dyDescent="0.25">
      <c r="N350" s="25"/>
    </row>
    <row r="351" spans="14:14" x14ac:dyDescent="0.25">
      <c r="N351" s="25"/>
    </row>
    <row r="352" spans="14:14" x14ac:dyDescent="0.25">
      <c r="N352" s="25"/>
    </row>
    <row r="353" spans="14:14" x14ac:dyDescent="0.25">
      <c r="N353" s="25"/>
    </row>
    <row r="354" spans="14:14" x14ac:dyDescent="0.25">
      <c r="N354" s="25"/>
    </row>
    <row r="355" spans="14:14" x14ac:dyDescent="0.25">
      <c r="N355" s="25"/>
    </row>
    <row r="356" spans="14:14" x14ac:dyDescent="0.25">
      <c r="N356" s="25"/>
    </row>
    <row r="357" spans="14:14" x14ac:dyDescent="0.25">
      <c r="N357" s="25"/>
    </row>
    <row r="358" spans="14:14" x14ac:dyDescent="0.25">
      <c r="N358" s="25"/>
    </row>
    <row r="359" spans="14:14" x14ac:dyDescent="0.25">
      <c r="N359" s="25"/>
    </row>
    <row r="360" spans="14:14" x14ac:dyDescent="0.25">
      <c r="N360" s="25"/>
    </row>
    <row r="361" spans="14:14" x14ac:dyDescent="0.25">
      <c r="N361" s="25"/>
    </row>
    <row r="362" spans="14:14" x14ac:dyDescent="0.25">
      <c r="N362" s="25"/>
    </row>
    <row r="363" spans="14:14" x14ac:dyDescent="0.25">
      <c r="N363" s="25"/>
    </row>
    <row r="364" spans="14:14" x14ac:dyDescent="0.25">
      <c r="N364" s="25"/>
    </row>
    <row r="365" spans="14:14" x14ac:dyDescent="0.25">
      <c r="N365" s="25"/>
    </row>
    <row r="366" spans="14:14" x14ac:dyDescent="0.25">
      <c r="N366" s="25"/>
    </row>
    <row r="367" spans="14:14" x14ac:dyDescent="0.25">
      <c r="N367" s="25"/>
    </row>
    <row r="368" spans="14:14" x14ac:dyDescent="0.25">
      <c r="N368" s="25"/>
    </row>
    <row r="369" spans="14:14" x14ac:dyDescent="0.25">
      <c r="N369" s="25"/>
    </row>
    <row r="370" spans="14:14" x14ac:dyDescent="0.25">
      <c r="N370" s="25"/>
    </row>
    <row r="371" spans="14:14" x14ac:dyDescent="0.25">
      <c r="N371" s="25"/>
    </row>
    <row r="372" spans="14:14" x14ac:dyDescent="0.25">
      <c r="N372" s="25"/>
    </row>
    <row r="373" spans="14:14" x14ac:dyDescent="0.25">
      <c r="N373" s="25"/>
    </row>
    <row r="374" spans="14:14" x14ac:dyDescent="0.25">
      <c r="N374" s="25"/>
    </row>
    <row r="375" spans="14:14" x14ac:dyDescent="0.25">
      <c r="N375" s="25"/>
    </row>
    <row r="376" spans="14:14" x14ac:dyDescent="0.25">
      <c r="N376" s="25"/>
    </row>
    <row r="377" spans="14:14" x14ac:dyDescent="0.25">
      <c r="N377" s="25"/>
    </row>
    <row r="378" spans="14:14" x14ac:dyDescent="0.25">
      <c r="N378" s="25"/>
    </row>
    <row r="379" spans="14:14" x14ac:dyDescent="0.25">
      <c r="N379" s="25"/>
    </row>
    <row r="380" spans="14:14" x14ac:dyDescent="0.25">
      <c r="N380" s="25"/>
    </row>
    <row r="381" spans="14:14" x14ac:dyDescent="0.25">
      <c r="N381" s="25"/>
    </row>
    <row r="382" spans="14:14" x14ac:dyDescent="0.25">
      <c r="N382" s="25"/>
    </row>
    <row r="383" spans="14:14" x14ac:dyDescent="0.25">
      <c r="N383" s="25"/>
    </row>
    <row r="384" spans="14:14" x14ac:dyDescent="0.25">
      <c r="N384" s="25"/>
    </row>
    <row r="385" spans="14:14" x14ac:dyDescent="0.25">
      <c r="N385" s="25"/>
    </row>
    <row r="386" spans="14:14" x14ac:dyDescent="0.25">
      <c r="N386" s="25"/>
    </row>
    <row r="387" spans="14:14" x14ac:dyDescent="0.25">
      <c r="N387" s="25"/>
    </row>
    <row r="388" spans="14:14" x14ac:dyDescent="0.25">
      <c r="N388" s="25"/>
    </row>
    <row r="389" spans="14:14" x14ac:dyDescent="0.25">
      <c r="N389" s="25"/>
    </row>
    <row r="390" spans="14:14" x14ac:dyDescent="0.25">
      <c r="N390" s="25"/>
    </row>
    <row r="391" spans="14:14" x14ac:dyDescent="0.25">
      <c r="N391" s="25"/>
    </row>
    <row r="392" spans="14:14" x14ac:dyDescent="0.25">
      <c r="N392" s="25"/>
    </row>
    <row r="393" spans="14:14" x14ac:dyDescent="0.25">
      <c r="N393" s="25"/>
    </row>
    <row r="394" spans="14:14" x14ac:dyDescent="0.25">
      <c r="N394" s="25"/>
    </row>
    <row r="395" spans="14:14" x14ac:dyDescent="0.25">
      <c r="N395" s="25"/>
    </row>
    <row r="396" spans="14:14" x14ac:dyDescent="0.25">
      <c r="N396" s="25"/>
    </row>
    <row r="397" spans="14:14" x14ac:dyDescent="0.25">
      <c r="N397" s="25"/>
    </row>
    <row r="398" spans="14:14" x14ac:dyDescent="0.25">
      <c r="N398" s="25"/>
    </row>
    <row r="399" spans="14:14" x14ac:dyDescent="0.25">
      <c r="N399" s="25"/>
    </row>
    <row r="400" spans="14:14" x14ac:dyDescent="0.25">
      <c r="N400" s="25"/>
    </row>
    <row r="401" spans="14:14" x14ac:dyDescent="0.25">
      <c r="N401" s="25"/>
    </row>
    <row r="402" spans="14:14" x14ac:dyDescent="0.25">
      <c r="N402" s="25"/>
    </row>
    <row r="403" spans="14:14" x14ac:dyDescent="0.25">
      <c r="N403" s="25"/>
    </row>
    <row r="404" spans="14:14" x14ac:dyDescent="0.25">
      <c r="N404" s="25"/>
    </row>
    <row r="405" spans="14:14" x14ac:dyDescent="0.25">
      <c r="N405" s="25"/>
    </row>
    <row r="406" spans="14:14" x14ac:dyDescent="0.25">
      <c r="N406" s="25"/>
    </row>
    <row r="407" spans="14:14" x14ac:dyDescent="0.25">
      <c r="N407" s="25"/>
    </row>
    <row r="408" spans="14:14" x14ac:dyDescent="0.25">
      <c r="N408" s="25"/>
    </row>
    <row r="409" spans="14:14" x14ac:dyDescent="0.25">
      <c r="N409" s="25"/>
    </row>
    <row r="410" spans="14:14" x14ac:dyDescent="0.25">
      <c r="N410" s="25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15 N134">
    <cfRule type="expression" dxfId="23" priority="6">
      <formula>$O7=""</formula>
    </cfRule>
  </conditionalFormatting>
  <conditionalFormatting sqref="N131:N133">
    <cfRule type="expression" dxfId="22" priority="5">
      <formula>$O131=""</formula>
    </cfRule>
  </conditionalFormatting>
  <conditionalFormatting sqref="N116">
    <cfRule type="expression" dxfId="21" priority="4">
      <formula>$O116=""</formula>
    </cfRule>
  </conditionalFormatting>
  <conditionalFormatting sqref="N123:N124">
    <cfRule type="expression" dxfId="20" priority="3">
      <formula>$O123=""</formula>
    </cfRule>
  </conditionalFormatting>
  <conditionalFormatting sqref="N117:N122">
    <cfRule type="expression" dxfId="19" priority="2">
      <formula>$O117=""</formula>
    </cfRule>
  </conditionalFormatting>
  <conditionalFormatting sqref="N125:N130">
    <cfRule type="expression" dxfId="18" priority="1">
      <formula>$O125=""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ADFC6-5CC1-4EF3-8AF9-1CBD2C463F3A}">
  <sheetPr codeName="Sheet7"/>
  <dimension ref="A1:AD420"/>
  <sheetViews>
    <sheetView topLeftCell="L85" workbookViewId="0">
      <selection activeCell="T116" sqref="T116"/>
    </sheetView>
  </sheetViews>
  <sheetFormatPr defaultColWidth="9.140625" defaultRowHeight="15" x14ac:dyDescent="0.25"/>
  <cols>
    <col min="1" max="6" width="13.7109375" style="24" customWidth="1"/>
    <col min="7" max="7" width="9.140625" style="24" customWidth="1"/>
    <col min="8" max="13" width="13.7109375" style="24" customWidth="1"/>
    <col min="14" max="14" width="26.5703125" style="29" bestFit="1" customWidth="1"/>
    <col min="15" max="30" width="13.7109375" style="14" customWidth="1"/>
    <col min="31" max="16384" width="9.140625" style="24"/>
  </cols>
  <sheetData>
    <row r="1" spans="1:30" s="2" customFormat="1" ht="15.95" customHeight="1" x14ac:dyDescent="0.25">
      <c r="N1" s="18"/>
      <c r="O1" s="43"/>
      <c r="P1" s="44"/>
      <c r="Q1" s="44"/>
      <c r="R1" s="45"/>
      <c r="V1" s="72"/>
      <c r="Z1" s="72"/>
      <c r="AD1" s="72"/>
    </row>
    <row r="2" spans="1:30" s="5" customFormat="1" ht="15.95" customHeight="1" x14ac:dyDescent="0.25">
      <c r="O2" s="47"/>
      <c r="P2" s="48"/>
      <c r="Q2" s="48"/>
      <c r="R2" s="49"/>
      <c r="V2" s="49"/>
      <c r="Z2" s="49"/>
      <c r="AD2" s="49"/>
    </row>
    <row r="3" spans="1:30" s="5" customFormat="1" ht="15.95" customHeight="1" x14ac:dyDescent="0.25">
      <c r="O3" s="47"/>
      <c r="P3" s="48"/>
      <c r="Q3" s="48"/>
      <c r="R3" s="49"/>
      <c r="V3" s="49"/>
      <c r="Z3" s="49"/>
      <c r="AD3" s="49"/>
    </row>
    <row r="4" spans="1:30" s="53" customFormat="1" ht="15.95" customHeight="1" x14ac:dyDescent="0.25">
      <c r="O4" s="73"/>
      <c r="R4" s="74"/>
      <c r="V4" s="74"/>
      <c r="Z4" s="74"/>
      <c r="AD4" s="74"/>
    </row>
    <row r="5" spans="1:30" ht="35.1" customHeight="1" x14ac:dyDescent="0.25">
      <c r="G5" s="75"/>
      <c r="N5" s="38" t="s">
        <v>0</v>
      </c>
      <c r="O5" s="57" t="s">
        <v>21</v>
      </c>
      <c r="P5" s="23" t="s">
        <v>22</v>
      </c>
      <c r="Q5" s="23" t="s">
        <v>23</v>
      </c>
      <c r="R5" s="58" t="s">
        <v>24</v>
      </c>
      <c r="S5" s="57" t="s">
        <v>25</v>
      </c>
      <c r="T5" s="23" t="s">
        <v>26</v>
      </c>
      <c r="U5" s="23" t="s">
        <v>27</v>
      </c>
      <c r="V5" s="58" t="s">
        <v>28</v>
      </c>
      <c r="W5" s="57" t="s">
        <v>29</v>
      </c>
      <c r="X5" s="23" t="s">
        <v>30</v>
      </c>
      <c r="Y5" s="23" t="s">
        <v>31</v>
      </c>
      <c r="Z5" s="58" t="s">
        <v>32</v>
      </c>
      <c r="AA5" s="57" t="s">
        <v>33</v>
      </c>
      <c r="AB5" s="23" t="s">
        <v>34</v>
      </c>
      <c r="AC5" s="23" t="s">
        <v>35</v>
      </c>
      <c r="AD5" s="58" t="s">
        <v>36</v>
      </c>
    </row>
    <row r="6" spans="1:30" ht="15" customHeight="1" x14ac:dyDescent="0.25">
      <c r="G6" s="75"/>
      <c r="N6" s="25">
        <v>36616</v>
      </c>
      <c r="O6" s="61">
        <v>89.774243415797699</v>
      </c>
      <c r="P6" s="16">
        <v>95.507213044467704</v>
      </c>
      <c r="Q6" s="16">
        <v>94.340819491944501</v>
      </c>
      <c r="R6" s="64">
        <v>96.873852482707605</v>
      </c>
      <c r="S6" s="61">
        <v>91.448463398278406</v>
      </c>
      <c r="T6" s="16">
        <v>98.277644710144997</v>
      </c>
      <c r="U6" s="16">
        <v>93.289534344056406</v>
      </c>
      <c r="V6" s="64">
        <v>98.339375752288106</v>
      </c>
      <c r="W6" s="61">
        <v>94.003872464949097</v>
      </c>
      <c r="X6" s="16">
        <v>97.202137489553195</v>
      </c>
      <c r="Y6" s="16">
        <v>98.024095615197993</v>
      </c>
      <c r="Z6" s="64">
        <v>95.035279970926396</v>
      </c>
      <c r="AA6" s="61">
        <v>94.025343519850395</v>
      </c>
      <c r="AB6" s="16">
        <v>92.4408521412781</v>
      </c>
      <c r="AC6" s="16">
        <v>95.506768734857602</v>
      </c>
      <c r="AD6" s="64">
        <v>93.938737338842898</v>
      </c>
    </row>
    <row r="7" spans="1:30" x14ac:dyDescent="0.25">
      <c r="A7" s="190" t="s">
        <v>83</v>
      </c>
      <c r="B7" s="190"/>
      <c r="C7" s="190"/>
      <c r="D7" s="190"/>
      <c r="E7" s="190"/>
      <c r="F7" s="190"/>
      <c r="G7" s="76"/>
      <c r="H7" s="190" t="s">
        <v>84</v>
      </c>
      <c r="I7" s="190"/>
      <c r="J7" s="190"/>
      <c r="K7" s="190"/>
      <c r="L7" s="190"/>
      <c r="M7" s="190"/>
      <c r="N7" s="25">
        <v>36707</v>
      </c>
      <c r="O7" s="61">
        <v>93.712463629314001</v>
      </c>
      <c r="P7" s="16">
        <v>98.400293302779602</v>
      </c>
      <c r="Q7" s="16">
        <v>95.895772658239494</v>
      </c>
      <c r="R7" s="64">
        <v>103.31334799278</v>
      </c>
      <c r="S7" s="61">
        <v>98.547245169146393</v>
      </c>
      <c r="T7" s="16">
        <v>101.818320919998</v>
      </c>
      <c r="U7" s="16">
        <v>98.621933360545597</v>
      </c>
      <c r="V7" s="64">
        <v>98.632362122046501</v>
      </c>
      <c r="W7" s="61">
        <v>96.155355255386198</v>
      </c>
      <c r="X7" s="16">
        <v>103.393214718397</v>
      </c>
      <c r="Y7" s="16">
        <v>96.641149872602298</v>
      </c>
      <c r="Z7" s="64">
        <v>98.646011246565095</v>
      </c>
      <c r="AA7" s="61">
        <v>99.024329378163301</v>
      </c>
      <c r="AB7" s="16">
        <v>94.205083567400706</v>
      </c>
      <c r="AC7" s="16">
        <v>98.240446548645906</v>
      </c>
      <c r="AD7" s="64">
        <v>97.977800745081197</v>
      </c>
    </row>
    <row r="8" spans="1:30" x14ac:dyDescent="0.25">
      <c r="A8" s="190" t="s">
        <v>74</v>
      </c>
      <c r="B8" s="190"/>
      <c r="C8" s="190"/>
      <c r="D8" s="190"/>
      <c r="E8" s="190"/>
      <c r="F8" s="190"/>
      <c r="H8" s="190" t="s">
        <v>74</v>
      </c>
      <c r="I8" s="190"/>
      <c r="J8" s="190"/>
      <c r="K8" s="190"/>
      <c r="L8" s="190"/>
      <c r="M8" s="190"/>
      <c r="N8" s="25">
        <v>36799</v>
      </c>
      <c r="O8" s="61">
        <v>98.061907737846894</v>
      </c>
      <c r="P8" s="16">
        <v>99.577179938951602</v>
      </c>
      <c r="Q8" s="16">
        <v>99.411714092937501</v>
      </c>
      <c r="R8" s="64">
        <v>101.942304364094</v>
      </c>
      <c r="S8" s="61">
        <v>101.285966962731</v>
      </c>
      <c r="T8" s="16">
        <v>100.24820325186499</v>
      </c>
      <c r="U8" s="16">
        <v>100.040068363914</v>
      </c>
      <c r="V8" s="64">
        <v>98.206794843559393</v>
      </c>
      <c r="W8" s="61">
        <v>99.514571467675495</v>
      </c>
      <c r="X8" s="16">
        <v>103.761961462866</v>
      </c>
      <c r="Y8" s="16">
        <v>97.098926676907496</v>
      </c>
      <c r="Z8" s="64">
        <v>100.170680295914</v>
      </c>
      <c r="AA8" s="61">
        <v>100.65652723848601</v>
      </c>
      <c r="AB8" s="16">
        <v>96.794740309692102</v>
      </c>
      <c r="AC8" s="16">
        <v>99.239284000964901</v>
      </c>
      <c r="AD8" s="64">
        <v>99.032952676638004</v>
      </c>
    </row>
    <row r="9" spans="1:30" x14ac:dyDescent="0.25">
      <c r="N9" s="25">
        <v>36891</v>
      </c>
      <c r="O9" s="61">
        <v>100</v>
      </c>
      <c r="P9" s="16">
        <v>100</v>
      </c>
      <c r="Q9" s="16">
        <v>100</v>
      </c>
      <c r="R9" s="64">
        <v>100</v>
      </c>
      <c r="S9" s="61">
        <v>100</v>
      </c>
      <c r="T9" s="16">
        <v>100</v>
      </c>
      <c r="U9" s="16">
        <v>100</v>
      </c>
      <c r="V9" s="64">
        <v>100</v>
      </c>
      <c r="W9" s="61">
        <v>100</v>
      </c>
      <c r="X9" s="16">
        <v>100</v>
      </c>
      <c r="Y9" s="16">
        <v>100</v>
      </c>
      <c r="Z9" s="64">
        <v>100</v>
      </c>
      <c r="AA9" s="61">
        <v>100</v>
      </c>
      <c r="AB9" s="16">
        <v>100</v>
      </c>
      <c r="AC9" s="16">
        <v>100</v>
      </c>
      <c r="AD9" s="64">
        <v>100</v>
      </c>
    </row>
    <row r="10" spans="1:30" x14ac:dyDescent="0.25">
      <c r="N10" s="25">
        <v>36981</v>
      </c>
      <c r="O10" s="61">
        <v>100.08227290417901</v>
      </c>
      <c r="P10" s="16">
        <v>102.23759739072101</v>
      </c>
      <c r="Q10" s="16">
        <v>99.934469324280897</v>
      </c>
      <c r="R10" s="64">
        <v>105.61349865494699</v>
      </c>
      <c r="S10" s="61">
        <v>102.159961795485</v>
      </c>
      <c r="T10" s="16">
        <v>106.503859584335</v>
      </c>
      <c r="U10" s="16">
        <v>103.757727210078</v>
      </c>
      <c r="V10" s="64">
        <v>103.448167096389</v>
      </c>
      <c r="W10" s="61">
        <v>97.787844576663005</v>
      </c>
      <c r="X10" s="16">
        <v>99.463092022952594</v>
      </c>
      <c r="Y10" s="16">
        <v>102.015771706167</v>
      </c>
      <c r="Z10" s="64">
        <v>102.487903467306</v>
      </c>
      <c r="AA10" s="61">
        <v>100.815561745786</v>
      </c>
      <c r="AB10" s="16">
        <v>101.60900779002399</v>
      </c>
      <c r="AC10" s="16">
        <v>102.562212577701</v>
      </c>
      <c r="AD10" s="64">
        <v>103.883495150504</v>
      </c>
    </row>
    <row r="11" spans="1:30" x14ac:dyDescent="0.25">
      <c r="N11" s="25">
        <v>37072</v>
      </c>
      <c r="O11" s="61">
        <v>100.286883524741</v>
      </c>
      <c r="P11" s="16">
        <v>104.531272406771</v>
      </c>
      <c r="Q11" s="16">
        <v>105.007599498071</v>
      </c>
      <c r="R11" s="64">
        <v>112.966939688767</v>
      </c>
      <c r="S11" s="61">
        <v>102.79097607381399</v>
      </c>
      <c r="T11" s="16">
        <v>108.652886208148</v>
      </c>
      <c r="U11" s="16">
        <v>106.04602503732001</v>
      </c>
      <c r="V11" s="64">
        <v>106.712159141081</v>
      </c>
      <c r="W11" s="61">
        <v>98.377081967115899</v>
      </c>
      <c r="X11" s="16">
        <v>102.060002141738</v>
      </c>
      <c r="Y11" s="16">
        <v>102.984510042849</v>
      </c>
      <c r="Z11" s="64">
        <v>109.136563651158</v>
      </c>
      <c r="AA11" s="61">
        <v>102.520308888294</v>
      </c>
      <c r="AB11" s="16">
        <v>101.732551949922</v>
      </c>
      <c r="AC11" s="16">
        <v>106.197690503769</v>
      </c>
      <c r="AD11" s="64">
        <v>108.473019811632</v>
      </c>
    </row>
    <row r="12" spans="1:30" x14ac:dyDescent="0.25">
      <c r="N12" s="25">
        <v>37164</v>
      </c>
      <c r="O12" s="61">
        <v>101.66015892790899</v>
      </c>
      <c r="P12" s="16">
        <v>104.675349672171</v>
      </c>
      <c r="Q12" s="16">
        <v>111.967488262963</v>
      </c>
      <c r="R12" s="64">
        <v>115.251357998659</v>
      </c>
      <c r="S12" s="61">
        <v>100.689886455249</v>
      </c>
      <c r="T12" s="16">
        <v>101.995183690833</v>
      </c>
      <c r="U12" s="16">
        <v>104.81655519809701</v>
      </c>
      <c r="V12" s="64">
        <v>112.245030011995</v>
      </c>
      <c r="W12" s="61">
        <v>103.569547698777</v>
      </c>
      <c r="X12" s="16">
        <v>106.039359184541</v>
      </c>
      <c r="Y12" s="16">
        <v>105.954814257934</v>
      </c>
      <c r="Z12" s="64">
        <v>112.92322635391599</v>
      </c>
      <c r="AA12" s="61">
        <v>101.52194243011699</v>
      </c>
      <c r="AB12" s="16">
        <v>101.485292367433</v>
      </c>
      <c r="AC12" s="16">
        <v>107.878603143639</v>
      </c>
      <c r="AD12" s="64">
        <v>110.984680486342</v>
      </c>
    </row>
    <row r="13" spans="1:30" x14ac:dyDescent="0.25">
      <c r="N13" s="25">
        <v>37256</v>
      </c>
      <c r="O13" s="61">
        <v>103.625957874021</v>
      </c>
      <c r="P13" s="16">
        <v>103.84098802342599</v>
      </c>
      <c r="Q13" s="16">
        <v>114.58238289380699</v>
      </c>
      <c r="R13" s="64">
        <v>115.86766944782801</v>
      </c>
      <c r="S13" s="61">
        <v>102.41195958392601</v>
      </c>
      <c r="T13" s="16">
        <v>99.142963493937799</v>
      </c>
      <c r="U13" s="16">
        <v>105.328893524855</v>
      </c>
      <c r="V13" s="64">
        <v>119.066225611546</v>
      </c>
      <c r="W13" s="61">
        <v>106.61987954461399</v>
      </c>
      <c r="X13" s="16">
        <v>108.24537659692</v>
      </c>
      <c r="Y13" s="16">
        <v>108.97801356594699</v>
      </c>
      <c r="Z13" s="64">
        <v>111.12882244090601</v>
      </c>
      <c r="AA13" s="61">
        <v>99.909485128158394</v>
      </c>
      <c r="AB13" s="16">
        <v>102.273451286921</v>
      </c>
      <c r="AC13" s="16">
        <v>107.827971277945</v>
      </c>
      <c r="AD13" s="64">
        <v>112.975366402791</v>
      </c>
    </row>
    <row r="14" spans="1:30" x14ac:dyDescent="0.25">
      <c r="N14" s="25">
        <v>37346</v>
      </c>
      <c r="O14" s="61">
        <v>104.162786826085</v>
      </c>
      <c r="P14" s="16">
        <v>103.229314956612</v>
      </c>
      <c r="Q14" s="16">
        <v>114.915373585392</v>
      </c>
      <c r="R14" s="64">
        <v>119.162960349697</v>
      </c>
      <c r="S14" s="61">
        <v>107.228119242763</v>
      </c>
      <c r="T14" s="16">
        <v>103.64676134963599</v>
      </c>
      <c r="U14" s="16">
        <v>108.608525230946</v>
      </c>
      <c r="V14" s="64">
        <v>123.96292941288699</v>
      </c>
      <c r="W14" s="61">
        <v>104.987928095615</v>
      </c>
      <c r="X14" s="16">
        <v>108.122587198917</v>
      </c>
      <c r="Y14" s="16">
        <v>109.65658250304401</v>
      </c>
      <c r="Z14" s="64">
        <v>111.05678516677899</v>
      </c>
      <c r="AA14" s="61">
        <v>101.920342890399</v>
      </c>
      <c r="AB14" s="16">
        <v>103.659153317373</v>
      </c>
      <c r="AC14" s="16">
        <v>109.22035169576399</v>
      </c>
      <c r="AD14" s="64">
        <v>117.10994336822399</v>
      </c>
    </row>
    <row r="15" spans="1:30" x14ac:dyDescent="0.25">
      <c r="N15" s="25">
        <v>37437</v>
      </c>
      <c r="O15" s="61">
        <v>103.769568490251</v>
      </c>
      <c r="P15" s="16">
        <v>104.558646624171</v>
      </c>
      <c r="Q15" s="16">
        <v>115.796689538367</v>
      </c>
      <c r="R15" s="64">
        <v>126.295930899179</v>
      </c>
      <c r="S15" s="61">
        <v>110.866826385642</v>
      </c>
      <c r="T15" s="16">
        <v>111.33007059241</v>
      </c>
      <c r="U15" s="16">
        <v>112.21838013937</v>
      </c>
      <c r="V15" s="64">
        <v>126.480599627454</v>
      </c>
      <c r="W15" s="61">
        <v>105.443435059598</v>
      </c>
      <c r="X15" s="16">
        <v>108.47919117111201</v>
      </c>
      <c r="Y15" s="16">
        <v>110.91666771134599</v>
      </c>
      <c r="Z15" s="64">
        <v>114.870554737487</v>
      </c>
      <c r="AA15" s="61">
        <v>105.585395541696</v>
      </c>
      <c r="AB15" s="16">
        <v>106.347126402005</v>
      </c>
      <c r="AC15" s="16">
        <v>112.736501418209</v>
      </c>
      <c r="AD15" s="64">
        <v>122.42973271760199</v>
      </c>
    </row>
    <row r="16" spans="1:30" x14ac:dyDescent="0.25">
      <c r="N16" s="25">
        <v>37529</v>
      </c>
      <c r="O16" s="61">
        <v>103.52649365948299</v>
      </c>
      <c r="P16" s="16">
        <v>108.312643612611</v>
      </c>
      <c r="Q16" s="16">
        <v>118.00489962593799</v>
      </c>
      <c r="R16" s="64">
        <v>134.91331756205301</v>
      </c>
      <c r="S16" s="61">
        <v>112.43219459986599</v>
      </c>
      <c r="T16" s="16">
        <v>114.537519624959</v>
      </c>
      <c r="U16" s="16">
        <v>116.69798247027499</v>
      </c>
      <c r="V16" s="64">
        <v>132.37067157632501</v>
      </c>
      <c r="W16" s="61">
        <v>109.511271650541</v>
      </c>
      <c r="X16" s="16">
        <v>111.674853207612</v>
      </c>
      <c r="Y16" s="16">
        <v>114.321364990795</v>
      </c>
      <c r="Z16" s="64">
        <v>119.55332666673699</v>
      </c>
      <c r="AA16" s="61">
        <v>107.693014102864</v>
      </c>
      <c r="AB16" s="16">
        <v>110.063186970673</v>
      </c>
      <c r="AC16" s="16">
        <v>117.144513188519</v>
      </c>
      <c r="AD16" s="64">
        <v>127.054221360404</v>
      </c>
    </row>
    <row r="17" spans="1:30" x14ac:dyDescent="0.25">
      <c r="N17" s="25">
        <v>37621</v>
      </c>
      <c r="O17" s="61">
        <v>105.328064651505</v>
      </c>
      <c r="P17" s="16">
        <v>110.06758964196899</v>
      </c>
      <c r="Q17" s="16">
        <v>121.00844257948199</v>
      </c>
      <c r="R17" s="64">
        <v>137.80933759431301</v>
      </c>
      <c r="S17" s="61">
        <v>113.49648485736</v>
      </c>
      <c r="T17" s="16">
        <v>113.054926593793</v>
      </c>
      <c r="U17" s="16">
        <v>120.750727391994</v>
      </c>
      <c r="V17" s="64">
        <v>143.59183607614401</v>
      </c>
      <c r="W17" s="61">
        <v>112.80542562272301</v>
      </c>
      <c r="X17" s="16">
        <v>115.400866959325</v>
      </c>
      <c r="Y17" s="16">
        <v>119.332189775269</v>
      </c>
      <c r="Z17" s="64">
        <v>123.52734626685</v>
      </c>
      <c r="AA17" s="61">
        <v>108.730626275115</v>
      </c>
      <c r="AB17" s="16">
        <v>111.843596123615</v>
      </c>
      <c r="AC17" s="16">
        <v>120.694847787646</v>
      </c>
      <c r="AD17" s="64">
        <v>130.56156017225001</v>
      </c>
    </row>
    <row r="18" spans="1:30" x14ac:dyDescent="0.25">
      <c r="N18" s="25">
        <v>37711</v>
      </c>
      <c r="O18" s="61">
        <v>110.02300322010301</v>
      </c>
      <c r="P18" s="16">
        <v>109.239527344526</v>
      </c>
      <c r="Q18" s="16">
        <v>125.210292643044</v>
      </c>
      <c r="R18" s="64">
        <v>137.70917754447001</v>
      </c>
      <c r="S18" s="61">
        <v>115.944186666441</v>
      </c>
      <c r="T18" s="16">
        <v>115.921853527821</v>
      </c>
      <c r="U18" s="16">
        <v>123.856667569176</v>
      </c>
      <c r="V18" s="64">
        <v>151.835965499873</v>
      </c>
      <c r="W18" s="61">
        <v>113.91161047890201</v>
      </c>
      <c r="X18" s="16">
        <v>116.631333342286</v>
      </c>
      <c r="Y18" s="16">
        <v>124.80171396832399</v>
      </c>
      <c r="Z18" s="64">
        <v>127.562503966707</v>
      </c>
      <c r="AA18" s="61">
        <v>112.03131670940201</v>
      </c>
      <c r="AB18" s="16">
        <v>111.984893476048</v>
      </c>
      <c r="AC18" s="16">
        <v>125.058858580486</v>
      </c>
      <c r="AD18" s="64">
        <v>135.01646768910899</v>
      </c>
    </row>
    <row r="19" spans="1:30" x14ac:dyDescent="0.25">
      <c r="N19" s="25">
        <v>37802</v>
      </c>
      <c r="O19" s="61">
        <v>113.272830080887</v>
      </c>
      <c r="P19" s="16">
        <v>109.510409284349</v>
      </c>
      <c r="Q19" s="16">
        <v>130.61973994361099</v>
      </c>
      <c r="R19" s="64">
        <v>139.69026800001001</v>
      </c>
      <c r="S19" s="61">
        <v>118.886427170646</v>
      </c>
      <c r="T19" s="16">
        <v>119.886674570805</v>
      </c>
      <c r="U19" s="16">
        <v>128.86956447441599</v>
      </c>
      <c r="V19" s="64">
        <v>157.26208667013699</v>
      </c>
      <c r="W19" s="61">
        <v>114.531836103472</v>
      </c>
      <c r="X19" s="16">
        <v>117.39031061550899</v>
      </c>
      <c r="Y19" s="16">
        <v>127.168091343368</v>
      </c>
      <c r="Z19" s="64">
        <v>128.91436337683299</v>
      </c>
      <c r="AA19" s="61">
        <v>116.657276918954</v>
      </c>
      <c r="AB19" s="16">
        <v>113.11437870948799</v>
      </c>
      <c r="AC19" s="16">
        <v>130.00772595538299</v>
      </c>
      <c r="AD19" s="64">
        <v>140.66711304102799</v>
      </c>
    </row>
    <row r="20" spans="1:30" x14ac:dyDescent="0.25">
      <c r="N20" s="25">
        <v>37894</v>
      </c>
      <c r="O20" s="61">
        <v>112.399757978737</v>
      </c>
      <c r="P20" s="16">
        <v>111.37056586812299</v>
      </c>
      <c r="Q20" s="16">
        <v>133.86889600997401</v>
      </c>
      <c r="R20" s="64">
        <v>143.530698640558</v>
      </c>
      <c r="S20" s="61">
        <v>122.440590904277</v>
      </c>
      <c r="T20" s="16">
        <v>122.26562289544501</v>
      </c>
      <c r="U20" s="16">
        <v>135.645516866436</v>
      </c>
      <c r="V20" s="64">
        <v>163.23902939406099</v>
      </c>
      <c r="W20" s="61">
        <v>117.48785507156801</v>
      </c>
      <c r="X20" s="16">
        <v>121.21405645009899</v>
      </c>
      <c r="Y20" s="16">
        <v>128.75756983986199</v>
      </c>
      <c r="Z20" s="64">
        <v>128.24350184208501</v>
      </c>
      <c r="AA20" s="61">
        <v>118.667820401132</v>
      </c>
      <c r="AB20" s="16">
        <v>116.40635569885499</v>
      </c>
      <c r="AC20" s="16">
        <v>134.40877444468401</v>
      </c>
      <c r="AD20" s="64">
        <v>144.90716757240199</v>
      </c>
    </row>
    <row r="21" spans="1:30" x14ac:dyDescent="0.25">
      <c r="N21" s="25">
        <v>37986</v>
      </c>
      <c r="O21" s="61">
        <v>112.454981970731</v>
      </c>
      <c r="P21" s="16">
        <v>113.605719907622</v>
      </c>
      <c r="Q21" s="16">
        <v>137.22438268577</v>
      </c>
      <c r="R21" s="64">
        <v>148.505923565877</v>
      </c>
      <c r="S21" s="61">
        <v>125.47572723366601</v>
      </c>
      <c r="T21" s="16">
        <v>127.329813974529</v>
      </c>
      <c r="U21" s="16">
        <v>141.550102188864</v>
      </c>
      <c r="V21" s="64">
        <v>169.05802275353699</v>
      </c>
      <c r="W21" s="61">
        <v>122.13481612122401</v>
      </c>
      <c r="X21" s="16">
        <v>126.192086427032</v>
      </c>
      <c r="Y21" s="16">
        <v>134.84561213904499</v>
      </c>
      <c r="Z21" s="64">
        <v>131.74485941626</v>
      </c>
      <c r="AA21" s="61">
        <v>120.421341057899</v>
      </c>
      <c r="AB21" s="16">
        <v>120.957671703191</v>
      </c>
      <c r="AC21" s="16">
        <v>139.341700758813</v>
      </c>
      <c r="AD21" s="64">
        <v>148.36174939487901</v>
      </c>
    </row>
    <row r="22" spans="1:30" x14ac:dyDescent="0.25">
      <c r="N22" s="25">
        <v>38077</v>
      </c>
      <c r="O22" s="61">
        <v>116.37219132240401</v>
      </c>
      <c r="P22" s="16">
        <v>115.09962458644</v>
      </c>
      <c r="Q22" s="16">
        <v>142.096464128077</v>
      </c>
      <c r="R22" s="64">
        <v>153.93004741414001</v>
      </c>
      <c r="S22" s="61">
        <v>125.771248432893</v>
      </c>
      <c r="T22" s="16">
        <v>137.38862607652001</v>
      </c>
      <c r="U22" s="16">
        <v>146.858780859256</v>
      </c>
      <c r="V22" s="64">
        <v>175.50079708117201</v>
      </c>
      <c r="W22" s="61">
        <v>126.913304411311</v>
      </c>
      <c r="X22" s="16">
        <v>131.75661360687101</v>
      </c>
      <c r="Y22" s="16">
        <v>143.078849047642</v>
      </c>
      <c r="Z22" s="64">
        <v>141.05909489502301</v>
      </c>
      <c r="AA22" s="61">
        <v>125.834512948249</v>
      </c>
      <c r="AB22" s="16">
        <v>127.383897678905</v>
      </c>
      <c r="AC22" s="16">
        <v>146.732879999364</v>
      </c>
      <c r="AD22" s="64">
        <v>154.22255227444401</v>
      </c>
    </row>
    <row r="23" spans="1:30" x14ac:dyDescent="0.25">
      <c r="N23" s="25">
        <v>38168</v>
      </c>
      <c r="O23" s="61">
        <v>120.690670698418</v>
      </c>
      <c r="P23" s="16">
        <v>113.77310489250399</v>
      </c>
      <c r="Q23" s="16">
        <v>143.51009535963101</v>
      </c>
      <c r="R23" s="64">
        <v>160.09786718756999</v>
      </c>
      <c r="S23" s="61">
        <v>125.619307487342</v>
      </c>
      <c r="T23" s="16">
        <v>145.32917665762099</v>
      </c>
      <c r="U23" s="16">
        <v>150.78046728042901</v>
      </c>
      <c r="V23" s="64">
        <v>184.31296945679699</v>
      </c>
      <c r="W23" s="61">
        <v>132.860115346528</v>
      </c>
      <c r="X23" s="16">
        <v>138.56227700775099</v>
      </c>
      <c r="Y23" s="16">
        <v>149.99664009824201</v>
      </c>
      <c r="Z23" s="64">
        <v>150.27578786680601</v>
      </c>
      <c r="AA23" s="61">
        <v>131.67158122480399</v>
      </c>
      <c r="AB23" s="16">
        <v>134.990047352175</v>
      </c>
      <c r="AC23" s="16">
        <v>155.70676591965099</v>
      </c>
      <c r="AD23" s="64">
        <v>161.181893079502</v>
      </c>
    </row>
    <row r="24" spans="1:30" x14ac:dyDescent="0.25">
      <c r="N24" s="25">
        <v>38260</v>
      </c>
      <c r="O24" s="61">
        <v>121.504575687651</v>
      </c>
      <c r="P24" s="16">
        <v>110.869254607814</v>
      </c>
      <c r="Q24" s="16">
        <v>143.883799131328</v>
      </c>
      <c r="R24" s="64">
        <v>168.25741176458999</v>
      </c>
      <c r="S24" s="61">
        <v>132.43805130934101</v>
      </c>
      <c r="T24" s="16">
        <v>145.34676456222701</v>
      </c>
      <c r="U24" s="16">
        <v>155.269217538741</v>
      </c>
      <c r="V24" s="64">
        <v>189.67986829850199</v>
      </c>
      <c r="W24" s="61">
        <v>139.17304277603199</v>
      </c>
      <c r="X24" s="16">
        <v>142.674135653251</v>
      </c>
      <c r="Y24" s="16">
        <v>155.087913258718</v>
      </c>
      <c r="Z24" s="64">
        <v>154.123570876961</v>
      </c>
      <c r="AA24" s="61">
        <v>135.135637464289</v>
      </c>
      <c r="AB24" s="16">
        <v>138.31855063158099</v>
      </c>
      <c r="AC24" s="16">
        <v>159.800050191178</v>
      </c>
      <c r="AD24" s="64">
        <v>165.109165171489</v>
      </c>
    </row>
    <row r="25" spans="1:30" x14ac:dyDescent="0.25">
      <c r="N25" s="25">
        <v>38352</v>
      </c>
      <c r="O25" s="61">
        <v>120.89703969607299</v>
      </c>
      <c r="P25" s="16">
        <v>111.993122420777</v>
      </c>
      <c r="Q25" s="16">
        <v>148.02876399845599</v>
      </c>
      <c r="R25" s="64">
        <v>172.69188739631301</v>
      </c>
      <c r="S25" s="61">
        <v>142.84737081374701</v>
      </c>
      <c r="T25" s="16">
        <v>147.16661244558199</v>
      </c>
      <c r="U25" s="16">
        <v>162.52598670876199</v>
      </c>
      <c r="V25" s="64">
        <v>194.30239058829099</v>
      </c>
      <c r="W25" s="61">
        <v>144.969958839577</v>
      </c>
      <c r="X25" s="16">
        <v>147.01073699883301</v>
      </c>
      <c r="Y25" s="16">
        <v>160.122844692852</v>
      </c>
      <c r="Z25" s="64">
        <v>157.07394561298099</v>
      </c>
      <c r="AA25" s="61">
        <v>138.40595169986801</v>
      </c>
      <c r="AB25" s="16">
        <v>140.44075154134501</v>
      </c>
      <c r="AC25" s="16">
        <v>162.96591188093299</v>
      </c>
      <c r="AD25" s="64">
        <v>167.96362118066</v>
      </c>
    </row>
    <row r="26" spans="1:30" x14ac:dyDescent="0.25">
      <c r="N26" s="25">
        <v>38442</v>
      </c>
      <c r="O26" s="61">
        <v>122.195441648905</v>
      </c>
      <c r="P26" s="16">
        <v>119.240529718113</v>
      </c>
      <c r="Q26" s="16">
        <v>155.55005425450599</v>
      </c>
      <c r="R26" s="64">
        <v>170.73297870076101</v>
      </c>
      <c r="S26" s="61">
        <v>150.40562403449499</v>
      </c>
      <c r="T26" s="16">
        <v>154.457333815944</v>
      </c>
      <c r="U26" s="16">
        <v>172.52243458336201</v>
      </c>
      <c r="V26" s="64">
        <v>206.478723901753</v>
      </c>
      <c r="W26" s="61">
        <v>150.02591986237999</v>
      </c>
      <c r="X26" s="16">
        <v>155.710740510493</v>
      </c>
      <c r="Y26" s="16">
        <v>168.839775598427</v>
      </c>
      <c r="Z26" s="64">
        <v>165.54120418948099</v>
      </c>
      <c r="AA26" s="61">
        <v>144.50193884424499</v>
      </c>
      <c r="AB26" s="16">
        <v>146.93731878315799</v>
      </c>
      <c r="AC26" s="16">
        <v>173.70577770409599</v>
      </c>
      <c r="AD26" s="64">
        <v>173.85545974616301</v>
      </c>
    </row>
    <row r="27" spans="1:30" x14ac:dyDescent="0.25">
      <c r="A27" s="190" t="s">
        <v>85</v>
      </c>
      <c r="B27" s="190"/>
      <c r="C27" s="190"/>
      <c r="D27" s="190"/>
      <c r="E27" s="190"/>
      <c r="F27" s="190"/>
      <c r="G27" s="76"/>
      <c r="H27" s="190" t="s">
        <v>86</v>
      </c>
      <c r="I27" s="190"/>
      <c r="J27" s="190"/>
      <c r="K27" s="190"/>
      <c r="L27" s="190"/>
      <c r="M27" s="190"/>
      <c r="N27" s="25">
        <v>38533</v>
      </c>
      <c r="O27" s="61">
        <v>125.49681412992901</v>
      </c>
      <c r="P27" s="16">
        <v>126.61486520816</v>
      </c>
      <c r="Q27" s="16">
        <v>162.80588756330701</v>
      </c>
      <c r="R27" s="64">
        <v>169.455259405248</v>
      </c>
      <c r="S27" s="61">
        <v>157.271283850896</v>
      </c>
      <c r="T27" s="16">
        <v>160.94715859431</v>
      </c>
      <c r="U27" s="16">
        <v>183.43954576422999</v>
      </c>
      <c r="V27" s="64">
        <v>218.24127895908401</v>
      </c>
      <c r="W27" s="61">
        <v>155.85947277349999</v>
      </c>
      <c r="X27" s="16">
        <v>161.990956902866</v>
      </c>
      <c r="Y27" s="16">
        <v>179.64697943262999</v>
      </c>
      <c r="Z27" s="64">
        <v>180.291270704841</v>
      </c>
      <c r="AA27" s="61">
        <v>151.53129726686001</v>
      </c>
      <c r="AB27" s="16">
        <v>154.85212527993201</v>
      </c>
      <c r="AC27" s="16">
        <v>184.98164503922001</v>
      </c>
      <c r="AD27" s="64">
        <v>181.698802547398</v>
      </c>
    </row>
    <row r="28" spans="1:30" x14ac:dyDescent="0.25">
      <c r="A28" s="190" t="s">
        <v>74</v>
      </c>
      <c r="B28" s="190"/>
      <c r="C28" s="190"/>
      <c r="D28" s="190"/>
      <c r="E28" s="190"/>
      <c r="F28" s="190"/>
      <c r="H28" s="190" t="s">
        <v>74</v>
      </c>
      <c r="I28" s="190"/>
      <c r="J28" s="190"/>
      <c r="K28" s="190"/>
      <c r="L28" s="190"/>
      <c r="M28" s="190"/>
      <c r="N28" s="25">
        <v>38625</v>
      </c>
      <c r="O28" s="61">
        <v>129.64960836248099</v>
      </c>
      <c r="P28" s="16">
        <v>127.071324419992</v>
      </c>
      <c r="Q28" s="16">
        <v>162.401354253108</v>
      </c>
      <c r="R28" s="64">
        <v>173.03067562497299</v>
      </c>
      <c r="S28" s="61">
        <v>158.72588911309299</v>
      </c>
      <c r="T28" s="16">
        <v>163.52079091735999</v>
      </c>
      <c r="U28" s="16">
        <v>187.65037076821801</v>
      </c>
      <c r="V28" s="64">
        <v>221.53585245045301</v>
      </c>
      <c r="W28" s="61">
        <v>161.58158931755699</v>
      </c>
      <c r="X28" s="16">
        <v>163.86491237645899</v>
      </c>
      <c r="Y28" s="16">
        <v>180.942337969243</v>
      </c>
      <c r="Z28" s="64">
        <v>189.084904461467</v>
      </c>
      <c r="AA28" s="61">
        <v>157.25683967632301</v>
      </c>
      <c r="AB28" s="16">
        <v>160.749641989476</v>
      </c>
      <c r="AC28" s="16">
        <v>186.09235751305201</v>
      </c>
      <c r="AD28" s="64">
        <v>186.186736025534</v>
      </c>
    </row>
    <row r="29" spans="1:30" x14ac:dyDescent="0.25">
      <c r="N29" s="25">
        <v>38717</v>
      </c>
      <c r="O29" s="61">
        <v>130.87049222128101</v>
      </c>
      <c r="P29" s="16">
        <v>126.267564858933</v>
      </c>
      <c r="Q29" s="16">
        <v>159.83055808744999</v>
      </c>
      <c r="R29" s="64">
        <v>176.803271309037</v>
      </c>
      <c r="S29" s="61">
        <v>158.833317522806</v>
      </c>
      <c r="T29" s="16">
        <v>164.99930958252699</v>
      </c>
      <c r="U29" s="16">
        <v>189.70694960270501</v>
      </c>
      <c r="V29" s="64">
        <v>224.23106808546501</v>
      </c>
      <c r="W29" s="61">
        <v>164.78349519066501</v>
      </c>
      <c r="X29" s="16">
        <v>170.294549810326</v>
      </c>
      <c r="Y29" s="16">
        <v>179.90427418047301</v>
      </c>
      <c r="Z29" s="64">
        <v>186.16274138714999</v>
      </c>
      <c r="AA29" s="61">
        <v>162.11810135960599</v>
      </c>
      <c r="AB29" s="16">
        <v>165.488467643452</v>
      </c>
      <c r="AC29" s="16">
        <v>185.84335455348801</v>
      </c>
      <c r="AD29" s="64">
        <v>187.11186478136401</v>
      </c>
    </row>
    <row r="30" spans="1:30" x14ac:dyDescent="0.25">
      <c r="N30" s="25">
        <v>38807</v>
      </c>
      <c r="O30" s="61">
        <v>127.15830310053801</v>
      </c>
      <c r="P30" s="16">
        <v>127.70544384086401</v>
      </c>
      <c r="Q30" s="16">
        <v>159.00041024953899</v>
      </c>
      <c r="R30" s="64">
        <v>175.174950505548</v>
      </c>
      <c r="S30" s="61">
        <v>163.25531530987701</v>
      </c>
      <c r="T30" s="16">
        <v>166.78446396309599</v>
      </c>
      <c r="U30" s="16">
        <v>195.49013151158599</v>
      </c>
      <c r="V30" s="64">
        <v>227.515424793975</v>
      </c>
      <c r="W30" s="61">
        <v>166.27449723563299</v>
      </c>
      <c r="X30" s="16">
        <v>180.06134724113301</v>
      </c>
      <c r="Y30" s="16">
        <v>188.36315592136901</v>
      </c>
      <c r="Z30" s="64">
        <v>180.29788441666199</v>
      </c>
      <c r="AA30" s="61">
        <v>167.024657666781</v>
      </c>
      <c r="AB30" s="16">
        <v>171.803318899505</v>
      </c>
      <c r="AC30" s="16">
        <v>193.39394633120301</v>
      </c>
      <c r="AD30" s="64">
        <v>188.32464092758201</v>
      </c>
    </row>
    <row r="31" spans="1:30" x14ac:dyDescent="0.25">
      <c r="N31" s="25">
        <v>38898</v>
      </c>
      <c r="O31" s="61">
        <v>122.95399383024299</v>
      </c>
      <c r="P31" s="16">
        <v>129.38884462220901</v>
      </c>
      <c r="Q31" s="16">
        <v>155.53863178937601</v>
      </c>
      <c r="R31" s="64">
        <v>171.78014459103699</v>
      </c>
      <c r="S31" s="61">
        <v>168.117224806558</v>
      </c>
      <c r="T31" s="16">
        <v>166.970342530371</v>
      </c>
      <c r="U31" s="16">
        <v>202.08340427787601</v>
      </c>
      <c r="V31" s="64">
        <v>225.93289586050099</v>
      </c>
      <c r="W31" s="61">
        <v>167.33450946711201</v>
      </c>
      <c r="X31" s="16">
        <v>185.058336783003</v>
      </c>
      <c r="Y31" s="16">
        <v>195.40893661975801</v>
      </c>
      <c r="Z31" s="64">
        <v>174.29919817836199</v>
      </c>
      <c r="AA31" s="61">
        <v>172.20272492962499</v>
      </c>
      <c r="AB31" s="16">
        <v>179.106743266222</v>
      </c>
      <c r="AC31" s="16">
        <v>200.51628356904101</v>
      </c>
      <c r="AD31" s="64">
        <v>190.332523844234</v>
      </c>
    </row>
    <row r="32" spans="1:30" x14ac:dyDescent="0.25">
      <c r="N32" s="25">
        <v>38990</v>
      </c>
      <c r="O32" s="61">
        <v>124.380081862933</v>
      </c>
      <c r="P32" s="16">
        <v>131.292547400632</v>
      </c>
      <c r="Q32" s="16">
        <v>154.883828415734</v>
      </c>
      <c r="R32" s="64">
        <v>169.385409492175</v>
      </c>
      <c r="S32" s="61">
        <v>170.31269880631299</v>
      </c>
      <c r="T32" s="16">
        <v>171.103827077669</v>
      </c>
      <c r="U32" s="16">
        <v>202.30369042466901</v>
      </c>
      <c r="V32" s="64">
        <v>221.56789411802501</v>
      </c>
      <c r="W32" s="61">
        <v>168.36233778892401</v>
      </c>
      <c r="X32" s="16">
        <v>183.327620987188</v>
      </c>
      <c r="Y32" s="16">
        <v>188.69173455088</v>
      </c>
      <c r="Z32" s="64">
        <v>170.49282941408401</v>
      </c>
      <c r="AA32" s="61">
        <v>172.39999153686699</v>
      </c>
      <c r="AB32" s="16">
        <v>184.39451372318399</v>
      </c>
      <c r="AC32" s="16">
        <v>198.319084471872</v>
      </c>
      <c r="AD32" s="64">
        <v>191.090664082129</v>
      </c>
    </row>
    <row r="33" spans="14:30" x14ac:dyDescent="0.25">
      <c r="N33" s="25">
        <v>39082</v>
      </c>
      <c r="O33" s="61">
        <v>127.78083131995</v>
      </c>
      <c r="P33" s="16">
        <v>131.21556575635299</v>
      </c>
      <c r="Q33" s="16">
        <v>158.46615760655001</v>
      </c>
      <c r="R33" s="64">
        <v>167.00705111967</v>
      </c>
      <c r="S33" s="61">
        <v>172.25593431472399</v>
      </c>
      <c r="T33" s="16">
        <v>179.335462790284</v>
      </c>
      <c r="U33" s="16">
        <v>201.07965843352</v>
      </c>
      <c r="V33" s="64">
        <v>223.352290369895</v>
      </c>
      <c r="W33" s="61">
        <v>170.138681598651</v>
      </c>
      <c r="X33" s="16">
        <v>181.598094964642</v>
      </c>
      <c r="Y33" s="16">
        <v>183.43516293381501</v>
      </c>
      <c r="Z33" s="64">
        <v>171.69487601531401</v>
      </c>
      <c r="AA33" s="61">
        <v>170.10021412385601</v>
      </c>
      <c r="AB33" s="16">
        <v>187.780497065015</v>
      </c>
      <c r="AC33" s="16">
        <v>196.582680374906</v>
      </c>
      <c r="AD33" s="64">
        <v>191.989912769857</v>
      </c>
    </row>
    <row r="34" spans="14:30" x14ac:dyDescent="0.25">
      <c r="N34" s="25">
        <v>39172</v>
      </c>
      <c r="O34" s="61">
        <v>128.73610876639</v>
      </c>
      <c r="P34" s="16">
        <v>128.876834826026</v>
      </c>
      <c r="Q34" s="16">
        <v>160.24907518323201</v>
      </c>
      <c r="R34" s="64">
        <v>162.882427750381</v>
      </c>
      <c r="S34" s="61">
        <v>176.25153154009001</v>
      </c>
      <c r="T34" s="16">
        <v>184.34024081594899</v>
      </c>
      <c r="U34" s="16">
        <v>207.51691890773901</v>
      </c>
      <c r="V34" s="64">
        <v>236.27398094182001</v>
      </c>
      <c r="W34" s="61">
        <v>172.91022723381499</v>
      </c>
      <c r="X34" s="16">
        <v>182.73876443404899</v>
      </c>
      <c r="Y34" s="16">
        <v>189.63043866804799</v>
      </c>
      <c r="Z34" s="64">
        <v>176.2968057814</v>
      </c>
      <c r="AA34" s="61">
        <v>173.83737595631101</v>
      </c>
      <c r="AB34" s="16">
        <v>191.566079136025</v>
      </c>
      <c r="AC34" s="16">
        <v>202.76016389032901</v>
      </c>
      <c r="AD34" s="64">
        <v>195.50205720945101</v>
      </c>
    </row>
    <row r="35" spans="14:30" x14ac:dyDescent="0.25">
      <c r="N35" s="25">
        <v>39263</v>
      </c>
      <c r="O35" s="61">
        <v>129.958863302373</v>
      </c>
      <c r="P35" s="16">
        <v>126.068997015525</v>
      </c>
      <c r="Q35" s="16">
        <v>156.54957387749201</v>
      </c>
      <c r="R35" s="64">
        <v>158.40258717855301</v>
      </c>
      <c r="S35" s="61">
        <v>177.797552778697</v>
      </c>
      <c r="T35" s="16">
        <v>186.476616485921</v>
      </c>
      <c r="U35" s="16">
        <v>212.01790796908401</v>
      </c>
      <c r="V35" s="64">
        <v>249.527247674281</v>
      </c>
      <c r="W35" s="61">
        <v>173.88558154236901</v>
      </c>
      <c r="X35" s="16">
        <v>183.929843007161</v>
      </c>
      <c r="Y35" s="16">
        <v>194.54442266064399</v>
      </c>
      <c r="Z35" s="64">
        <v>176.94958579450201</v>
      </c>
      <c r="AA35" s="61">
        <v>182.09983221195799</v>
      </c>
      <c r="AB35" s="16">
        <v>196.29977615504299</v>
      </c>
      <c r="AC35" s="16">
        <v>208.85670337311899</v>
      </c>
      <c r="AD35" s="64">
        <v>198.00705031222699</v>
      </c>
    </row>
    <row r="36" spans="14:30" x14ac:dyDescent="0.25">
      <c r="N36" s="25">
        <v>39355</v>
      </c>
      <c r="O36" s="61">
        <v>129.62211512816</v>
      </c>
      <c r="P36" s="16">
        <v>124.85778051703799</v>
      </c>
      <c r="Q36" s="16">
        <v>151.46464270152401</v>
      </c>
      <c r="R36" s="64">
        <v>155.434158560008</v>
      </c>
      <c r="S36" s="61">
        <v>171.63893658325799</v>
      </c>
      <c r="T36" s="16">
        <v>188.378835529768</v>
      </c>
      <c r="U36" s="16">
        <v>207.466427810602</v>
      </c>
      <c r="V36" s="64">
        <v>246.25664653968499</v>
      </c>
      <c r="W36" s="61">
        <v>171.16744036391199</v>
      </c>
      <c r="X36" s="16">
        <v>185.48876268203699</v>
      </c>
      <c r="Y36" s="16">
        <v>188.555709533797</v>
      </c>
      <c r="Z36" s="64">
        <v>169.13250632761299</v>
      </c>
      <c r="AA36" s="61">
        <v>182.125421562311</v>
      </c>
      <c r="AB36" s="16">
        <v>197.65456618122801</v>
      </c>
      <c r="AC36" s="16">
        <v>207.43129965102401</v>
      </c>
      <c r="AD36" s="64">
        <v>191.16191816959901</v>
      </c>
    </row>
    <row r="37" spans="14:30" x14ac:dyDescent="0.25">
      <c r="N37" s="25">
        <v>39447</v>
      </c>
      <c r="O37" s="61">
        <v>127.653645960981</v>
      </c>
      <c r="P37" s="16">
        <v>125.20287356934</v>
      </c>
      <c r="Q37" s="16">
        <v>147.97466133352401</v>
      </c>
      <c r="R37" s="64">
        <v>151.96474198754501</v>
      </c>
      <c r="S37" s="61">
        <v>166.550617847729</v>
      </c>
      <c r="T37" s="16">
        <v>187.87220741590301</v>
      </c>
      <c r="U37" s="16">
        <v>203.960733113863</v>
      </c>
      <c r="V37" s="64">
        <v>238.66942328861199</v>
      </c>
      <c r="W37" s="61">
        <v>168.78236756183</v>
      </c>
      <c r="X37" s="16">
        <v>185.33733443803499</v>
      </c>
      <c r="Y37" s="16">
        <v>180.94745374856899</v>
      </c>
      <c r="Z37" s="64">
        <v>160.63014130359699</v>
      </c>
      <c r="AA37" s="61">
        <v>175.61825271024799</v>
      </c>
      <c r="AB37" s="16">
        <v>194.61267802038401</v>
      </c>
      <c r="AC37" s="16">
        <v>202.516197091111</v>
      </c>
      <c r="AD37" s="64">
        <v>181.75624693488601</v>
      </c>
    </row>
    <row r="38" spans="14:30" x14ac:dyDescent="0.25">
      <c r="N38" s="25">
        <v>39538</v>
      </c>
      <c r="O38" s="61">
        <v>124.848059066159</v>
      </c>
      <c r="P38" s="16">
        <v>125.52904280883</v>
      </c>
      <c r="Q38" s="16">
        <v>142.82377193783299</v>
      </c>
      <c r="R38" s="64">
        <v>144.45195516769701</v>
      </c>
      <c r="S38" s="61">
        <v>168.79575794285799</v>
      </c>
      <c r="T38" s="16">
        <v>183.32769330303199</v>
      </c>
      <c r="U38" s="16">
        <v>204.44743063081</v>
      </c>
      <c r="V38" s="64">
        <v>240.40309603875599</v>
      </c>
      <c r="W38" s="61">
        <v>164.96943225795599</v>
      </c>
      <c r="X38" s="16">
        <v>181.41023042133699</v>
      </c>
      <c r="Y38" s="16">
        <v>177.997939024055</v>
      </c>
      <c r="Z38" s="64">
        <v>153.27638475563501</v>
      </c>
      <c r="AA38" s="61">
        <v>172.93957937671399</v>
      </c>
      <c r="AB38" s="16">
        <v>190.93344525209599</v>
      </c>
      <c r="AC38" s="16">
        <v>199.85629692392499</v>
      </c>
      <c r="AD38" s="64">
        <v>178.85614743194799</v>
      </c>
    </row>
    <row r="39" spans="14:30" x14ac:dyDescent="0.25">
      <c r="N39" s="25">
        <v>39629</v>
      </c>
      <c r="O39" s="61">
        <v>119.680381892266</v>
      </c>
      <c r="P39" s="16">
        <v>125.630526145716</v>
      </c>
      <c r="Q39" s="16">
        <v>139.57716323889099</v>
      </c>
      <c r="R39" s="64">
        <v>137.08671438814901</v>
      </c>
      <c r="S39" s="61">
        <v>172.33319488241099</v>
      </c>
      <c r="T39" s="16">
        <v>181.071233331386</v>
      </c>
      <c r="U39" s="16">
        <v>203.16698874260899</v>
      </c>
      <c r="V39" s="64">
        <v>239.81205997965199</v>
      </c>
      <c r="W39" s="61">
        <v>157.687860889169</v>
      </c>
      <c r="X39" s="16">
        <v>177.067252378766</v>
      </c>
      <c r="Y39" s="16">
        <v>171.88075125342701</v>
      </c>
      <c r="Z39" s="64">
        <v>146.34295051032601</v>
      </c>
      <c r="AA39" s="61">
        <v>171.86419397105701</v>
      </c>
      <c r="AB39" s="16">
        <v>186.71060350494801</v>
      </c>
      <c r="AC39" s="16">
        <v>195.65894170932799</v>
      </c>
      <c r="AD39" s="64">
        <v>179.09400356723401</v>
      </c>
    </row>
    <row r="40" spans="14:30" x14ac:dyDescent="0.25">
      <c r="N40" s="25">
        <v>39721</v>
      </c>
      <c r="O40" s="61">
        <v>112.842943826553</v>
      </c>
      <c r="P40" s="16">
        <v>119.191626631612</v>
      </c>
      <c r="Q40" s="16">
        <v>133.707288994576</v>
      </c>
      <c r="R40" s="64">
        <v>129.23476083628901</v>
      </c>
      <c r="S40" s="61">
        <v>165.539719689571</v>
      </c>
      <c r="T40" s="16">
        <v>184.15605338134</v>
      </c>
      <c r="U40" s="16">
        <v>196.42727442363301</v>
      </c>
      <c r="V40" s="64">
        <v>229.550743238899</v>
      </c>
      <c r="W40" s="61">
        <v>149.284265035517</v>
      </c>
      <c r="X40" s="16">
        <v>171.23982159848899</v>
      </c>
      <c r="Y40" s="16">
        <v>159.27321862113101</v>
      </c>
      <c r="Z40" s="64">
        <v>137.27832285666</v>
      </c>
      <c r="AA40" s="61">
        <v>163.44682286811101</v>
      </c>
      <c r="AB40" s="16">
        <v>176.105905482483</v>
      </c>
      <c r="AC40" s="16">
        <v>179.79756956959699</v>
      </c>
      <c r="AD40" s="64">
        <v>176.154165035012</v>
      </c>
    </row>
    <row r="41" spans="14:30" x14ac:dyDescent="0.25">
      <c r="N41" s="25">
        <v>39813</v>
      </c>
      <c r="O41" s="61">
        <v>106.27098036237</v>
      </c>
      <c r="P41" s="16">
        <v>110.171941236647</v>
      </c>
      <c r="Q41" s="16">
        <v>124.088044344057</v>
      </c>
      <c r="R41" s="64">
        <v>121.757243671007</v>
      </c>
      <c r="S41" s="61">
        <v>152.91615897271899</v>
      </c>
      <c r="T41" s="16">
        <v>181.03998140201301</v>
      </c>
      <c r="U41" s="16">
        <v>189.48474350785099</v>
      </c>
      <c r="V41" s="64">
        <v>220.87401497549999</v>
      </c>
      <c r="W41" s="61">
        <v>142.106310331744</v>
      </c>
      <c r="X41" s="16">
        <v>162.90117707218101</v>
      </c>
      <c r="Y41" s="16">
        <v>149.247091508707</v>
      </c>
      <c r="Z41" s="64">
        <v>128.906388842084</v>
      </c>
      <c r="AA41" s="61">
        <v>151.03587247498899</v>
      </c>
      <c r="AB41" s="16">
        <v>163.775133183279</v>
      </c>
      <c r="AC41" s="16">
        <v>165.09222338857501</v>
      </c>
      <c r="AD41" s="64">
        <v>168.93840995958899</v>
      </c>
    </row>
    <row r="42" spans="14:30" x14ac:dyDescent="0.25">
      <c r="N42" s="25">
        <v>39903</v>
      </c>
      <c r="O42" s="61">
        <v>98.417594564892497</v>
      </c>
      <c r="P42" s="16">
        <v>105.256500039362</v>
      </c>
      <c r="Q42" s="16">
        <v>118.644719176937</v>
      </c>
      <c r="R42" s="64">
        <v>117.626256071809</v>
      </c>
      <c r="S42" s="61">
        <v>142.47295650870299</v>
      </c>
      <c r="T42" s="16">
        <v>166.60426659925699</v>
      </c>
      <c r="U42" s="16">
        <v>185.85696719132301</v>
      </c>
      <c r="V42" s="64">
        <v>213.877033726029</v>
      </c>
      <c r="W42" s="61">
        <v>135.3707298489</v>
      </c>
      <c r="X42" s="16">
        <v>152.677423443473</v>
      </c>
      <c r="Y42" s="16">
        <v>145.189697034056</v>
      </c>
      <c r="Z42" s="64">
        <v>124.01610881053401</v>
      </c>
      <c r="AA42" s="61">
        <v>139.353195525583</v>
      </c>
      <c r="AB42" s="16">
        <v>151.47192131559899</v>
      </c>
      <c r="AC42" s="16">
        <v>157.98148308396699</v>
      </c>
      <c r="AD42" s="64">
        <v>155.60684643878</v>
      </c>
    </row>
    <row r="43" spans="14:30" x14ac:dyDescent="0.25">
      <c r="N43" s="25">
        <v>39994</v>
      </c>
      <c r="O43" s="61">
        <v>92.6872463673959</v>
      </c>
      <c r="P43" s="16">
        <v>103.977549852615</v>
      </c>
      <c r="Q43" s="16">
        <v>118.448416129004</v>
      </c>
      <c r="R43" s="64">
        <v>112.476292217661</v>
      </c>
      <c r="S43" s="61">
        <v>134.50870447448801</v>
      </c>
      <c r="T43" s="16">
        <v>156.74485272810901</v>
      </c>
      <c r="U43" s="16">
        <v>183.38610158676201</v>
      </c>
      <c r="V43" s="64">
        <v>206.47611672630501</v>
      </c>
      <c r="W43" s="61">
        <v>131.026581130821</v>
      </c>
      <c r="X43" s="16">
        <v>145.81079220733699</v>
      </c>
      <c r="Y43" s="16">
        <v>142.25648547860499</v>
      </c>
      <c r="Z43" s="64">
        <v>116.823928310158</v>
      </c>
      <c r="AA43" s="61">
        <v>127.142789425218</v>
      </c>
      <c r="AB43" s="16">
        <v>139.82802313193801</v>
      </c>
      <c r="AC43" s="16">
        <v>151.28716519051301</v>
      </c>
      <c r="AD43" s="64">
        <v>140.22799901422701</v>
      </c>
    </row>
    <row r="44" spans="14:30" x14ac:dyDescent="0.25">
      <c r="N44" s="25">
        <v>40086</v>
      </c>
      <c r="O44" s="61">
        <v>93.074639810126897</v>
      </c>
      <c r="P44" s="16">
        <v>101.56005007694201</v>
      </c>
      <c r="Q44" s="16">
        <v>117.805307133689</v>
      </c>
      <c r="R44" s="64">
        <v>102.87638577857</v>
      </c>
      <c r="S44" s="61">
        <v>133.641748295436</v>
      </c>
      <c r="T44" s="16">
        <v>154.98562350235699</v>
      </c>
      <c r="U44" s="16">
        <v>182.64205261369099</v>
      </c>
      <c r="V44" s="64">
        <v>202.912612084458</v>
      </c>
      <c r="W44" s="61">
        <v>130.24308771047299</v>
      </c>
      <c r="X44" s="16">
        <v>145.344285727753</v>
      </c>
      <c r="Y44" s="16">
        <v>137.746110566222</v>
      </c>
      <c r="Z44" s="64">
        <v>107.591905262463</v>
      </c>
      <c r="AA44" s="61">
        <v>118.30683167778599</v>
      </c>
      <c r="AB44" s="16">
        <v>134.25598816851999</v>
      </c>
      <c r="AC44" s="16">
        <v>144.85941419638399</v>
      </c>
      <c r="AD44" s="64">
        <v>133.67456824015699</v>
      </c>
    </row>
    <row r="45" spans="14:30" x14ac:dyDescent="0.25">
      <c r="N45" s="25">
        <v>40178</v>
      </c>
      <c r="O45" s="61">
        <v>92.872576479044199</v>
      </c>
      <c r="P45" s="16">
        <v>96.060296419255494</v>
      </c>
      <c r="Q45" s="16">
        <v>114.215777402461</v>
      </c>
      <c r="R45" s="64">
        <v>95.994717363996998</v>
      </c>
      <c r="S45" s="61">
        <v>135.87416155051901</v>
      </c>
      <c r="T45" s="16">
        <v>152.67643541089899</v>
      </c>
      <c r="U45" s="16">
        <v>180.12971161798899</v>
      </c>
      <c r="V45" s="64">
        <v>200.67939285190801</v>
      </c>
      <c r="W45" s="61">
        <v>128.76311529109199</v>
      </c>
      <c r="X45" s="16">
        <v>144.15624544221899</v>
      </c>
      <c r="Y45" s="16">
        <v>133.787838131098</v>
      </c>
      <c r="Z45" s="64">
        <v>103.52841991739</v>
      </c>
      <c r="AA45" s="61">
        <v>114.938945559297</v>
      </c>
      <c r="AB45" s="16">
        <v>132.51491358342801</v>
      </c>
      <c r="AC45" s="16">
        <v>138.68794851905901</v>
      </c>
      <c r="AD45" s="64">
        <v>132.292025789788</v>
      </c>
    </row>
    <row r="46" spans="14:30" x14ac:dyDescent="0.25">
      <c r="N46" s="25">
        <v>40268</v>
      </c>
      <c r="O46" s="61">
        <v>88.327794036684693</v>
      </c>
      <c r="P46" s="16">
        <v>92.724262997783995</v>
      </c>
      <c r="Q46" s="16">
        <v>110.761425954484</v>
      </c>
      <c r="R46" s="64">
        <v>94.845327269919196</v>
      </c>
      <c r="S46" s="61">
        <v>132.84365358420999</v>
      </c>
      <c r="T46" s="16">
        <v>150.32971036541099</v>
      </c>
      <c r="U46" s="16">
        <v>173.07977485355099</v>
      </c>
      <c r="V46" s="64">
        <v>200.78624802001599</v>
      </c>
      <c r="W46" s="61">
        <v>125.51548961733</v>
      </c>
      <c r="X46" s="16">
        <v>138.949951675976</v>
      </c>
      <c r="Y46" s="16">
        <v>131.99616667433301</v>
      </c>
      <c r="Z46" s="64">
        <v>106.143674340076</v>
      </c>
      <c r="AA46" s="61">
        <v>113.36706131629499</v>
      </c>
      <c r="AB46" s="16">
        <v>132.71415603563599</v>
      </c>
      <c r="AC46" s="16">
        <v>132.871898940634</v>
      </c>
      <c r="AD46" s="64">
        <v>129.69118853195701</v>
      </c>
    </row>
    <row r="47" spans="14:30" x14ac:dyDescent="0.25">
      <c r="N47" s="25">
        <v>40359</v>
      </c>
      <c r="O47" s="61">
        <v>84.261357568872597</v>
      </c>
      <c r="P47" s="16">
        <v>91.879555886684798</v>
      </c>
      <c r="Q47" s="16">
        <v>106.884503269703</v>
      </c>
      <c r="R47" s="64">
        <v>95.476623901939604</v>
      </c>
      <c r="S47" s="61">
        <v>126.280806046856</v>
      </c>
      <c r="T47" s="16">
        <v>151.216787744052</v>
      </c>
      <c r="U47" s="16">
        <v>165.00018530398299</v>
      </c>
      <c r="V47" s="64">
        <v>199.77421247417101</v>
      </c>
      <c r="W47" s="61">
        <v>122.37045555157999</v>
      </c>
      <c r="X47" s="16">
        <v>134.32235632712701</v>
      </c>
      <c r="Y47" s="16">
        <v>130.84026911269899</v>
      </c>
      <c r="Z47" s="64">
        <v>108.697131393167</v>
      </c>
      <c r="AA47" s="61">
        <v>110.14460920662</v>
      </c>
      <c r="AB47" s="16">
        <v>133.96903579648901</v>
      </c>
      <c r="AC47" s="16">
        <v>127.775861911135</v>
      </c>
      <c r="AD47" s="64">
        <v>126.64562021962</v>
      </c>
    </row>
    <row r="48" spans="14:30" x14ac:dyDescent="0.25">
      <c r="N48" s="25">
        <v>40451</v>
      </c>
      <c r="O48" s="61">
        <v>81.102574993393105</v>
      </c>
      <c r="P48" s="16">
        <v>89.635899551663698</v>
      </c>
      <c r="Q48" s="16">
        <v>104.181771464276</v>
      </c>
      <c r="R48" s="64">
        <v>94.559278766541993</v>
      </c>
      <c r="S48" s="61">
        <v>125.90438131471601</v>
      </c>
      <c r="T48" s="16">
        <v>151.13260994365501</v>
      </c>
      <c r="U48" s="16">
        <v>167.24015660889799</v>
      </c>
      <c r="V48" s="64">
        <v>200.95229323815599</v>
      </c>
      <c r="W48" s="61">
        <v>120.50793334497899</v>
      </c>
      <c r="X48" s="16">
        <v>132.59096392571101</v>
      </c>
      <c r="Y48" s="16">
        <v>131.42653745029401</v>
      </c>
      <c r="Z48" s="64">
        <v>109.95004013021</v>
      </c>
      <c r="AA48" s="61">
        <v>106.21082822626001</v>
      </c>
      <c r="AB48" s="16">
        <v>128.376486661765</v>
      </c>
      <c r="AC48" s="16">
        <v>127.91425791755699</v>
      </c>
      <c r="AD48" s="64">
        <v>127.522214656564</v>
      </c>
    </row>
    <row r="49" spans="14:30" x14ac:dyDescent="0.25">
      <c r="N49" s="25">
        <v>40543</v>
      </c>
      <c r="O49" s="61">
        <v>77.949085699053299</v>
      </c>
      <c r="P49" s="16">
        <v>86.234537738742105</v>
      </c>
      <c r="Q49" s="16">
        <v>103.180768532898</v>
      </c>
      <c r="R49" s="64">
        <v>92.401785559465196</v>
      </c>
      <c r="S49" s="61">
        <v>127.87623039823301</v>
      </c>
      <c r="T49" s="16">
        <v>149.01326450634599</v>
      </c>
      <c r="U49" s="16">
        <v>173.47763864626299</v>
      </c>
      <c r="V49" s="64">
        <v>206.93185594440399</v>
      </c>
      <c r="W49" s="61">
        <v>118.340057757178</v>
      </c>
      <c r="X49" s="16">
        <v>130.880110764058</v>
      </c>
      <c r="Y49" s="16">
        <v>130.84903780912799</v>
      </c>
      <c r="Z49" s="64">
        <v>111.02014722257699</v>
      </c>
      <c r="AA49" s="61">
        <v>103.534792475763</v>
      </c>
      <c r="AB49" s="16">
        <v>121.03633475988001</v>
      </c>
      <c r="AC49" s="16">
        <v>129.19632744872899</v>
      </c>
      <c r="AD49" s="64">
        <v>131.911773204101</v>
      </c>
    </row>
    <row r="50" spans="14:30" x14ac:dyDescent="0.25">
      <c r="N50" s="25">
        <v>40633</v>
      </c>
      <c r="O50" s="61">
        <v>77.083760855437504</v>
      </c>
      <c r="P50" s="16">
        <v>86.9932637473038</v>
      </c>
      <c r="Q50" s="16">
        <v>102.660523986329</v>
      </c>
      <c r="R50" s="64">
        <v>94.482856794839606</v>
      </c>
      <c r="S50" s="61">
        <v>127.85913262973099</v>
      </c>
      <c r="T50" s="16">
        <v>149.861257921354</v>
      </c>
      <c r="U50" s="16">
        <v>170.86818333634699</v>
      </c>
      <c r="V50" s="64">
        <v>211.28076434600999</v>
      </c>
      <c r="W50" s="61">
        <v>115.35169042749899</v>
      </c>
      <c r="X50" s="16">
        <v>129.38394957039699</v>
      </c>
      <c r="Y50" s="16">
        <v>128.43784732648101</v>
      </c>
      <c r="Z50" s="64">
        <v>113.04220681469999</v>
      </c>
      <c r="AA50" s="61">
        <v>103.66672976908499</v>
      </c>
      <c r="AB50" s="16">
        <v>120.833419508798</v>
      </c>
      <c r="AC50" s="16">
        <v>127.400283426111</v>
      </c>
      <c r="AD50" s="64">
        <v>137.016519872967</v>
      </c>
    </row>
    <row r="51" spans="14:30" x14ac:dyDescent="0.25">
      <c r="N51" s="25">
        <v>40724</v>
      </c>
      <c r="O51" s="61">
        <v>78.887389119542306</v>
      </c>
      <c r="P51" s="16">
        <v>91.175121015516694</v>
      </c>
      <c r="Q51" s="16">
        <v>101.680467325885</v>
      </c>
      <c r="R51" s="64">
        <v>98.986810920342194</v>
      </c>
      <c r="S51" s="61">
        <v>130.590656740724</v>
      </c>
      <c r="T51" s="16">
        <v>151.283295371376</v>
      </c>
      <c r="U51" s="16">
        <v>166.30988821036101</v>
      </c>
      <c r="V51" s="64">
        <v>215.09315987015401</v>
      </c>
      <c r="W51" s="61">
        <v>113.877724904318</v>
      </c>
      <c r="X51" s="16">
        <v>131.440407505845</v>
      </c>
      <c r="Y51" s="16">
        <v>128.472132452642</v>
      </c>
      <c r="Z51" s="64">
        <v>116.59215984621601</v>
      </c>
      <c r="AA51" s="61">
        <v>105.359467069378</v>
      </c>
      <c r="AB51" s="16">
        <v>123.13980451382599</v>
      </c>
      <c r="AC51" s="16">
        <v>125.680461509439</v>
      </c>
      <c r="AD51" s="64">
        <v>141.27738173916401</v>
      </c>
    </row>
    <row r="52" spans="14:30" x14ac:dyDescent="0.25">
      <c r="N52" s="25">
        <v>40816</v>
      </c>
      <c r="O52" s="61">
        <v>80.340081920238504</v>
      </c>
      <c r="P52" s="16">
        <v>90.137228505928604</v>
      </c>
      <c r="Q52" s="16">
        <v>100.461602941208</v>
      </c>
      <c r="R52" s="64">
        <v>104.569352789123</v>
      </c>
      <c r="S52" s="61">
        <v>133.869751808844</v>
      </c>
      <c r="T52" s="16">
        <v>149.39375532430901</v>
      </c>
      <c r="U52" s="16">
        <v>168.57109383480301</v>
      </c>
      <c r="V52" s="64">
        <v>222.12465936682</v>
      </c>
      <c r="W52" s="61">
        <v>112.68785254591999</v>
      </c>
      <c r="X52" s="16">
        <v>132.479419642452</v>
      </c>
      <c r="Y52" s="16">
        <v>129.620090773714</v>
      </c>
      <c r="Z52" s="64">
        <v>119.530824947493</v>
      </c>
      <c r="AA52" s="61">
        <v>105.36043229854801</v>
      </c>
      <c r="AB52" s="16">
        <v>122.41982405887801</v>
      </c>
      <c r="AC52" s="16">
        <v>125.515156682045</v>
      </c>
      <c r="AD52" s="64">
        <v>144.37985776971601</v>
      </c>
    </row>
    <row r="53" spans="14:30" x14ac:dyDescent="0.25">
      <c r="N53" s="25">
        <v>40908</v>
      </c>
      <c r="O53" s="61">
        <v>79.8292651576688</v>
      </c>
      <c r="P53" s="16">
        <v>86.379910977402602</v>
      </c>
      <c r="Q53" s="16">
        <v>99.711743990192403</v>
      </c>
      <c r="R53" s="64">
        <v>107.291994929708</v>
      </c>
      <c r="S53" s="61">
        <v>134.73782782482499</v>
      </c>
      <c r="T53" s="16">
        <v>147.37403792385899</v>
      </c>
      <c r="U53" s="16">
        <v>172.75214603232999</v>
      </c>
      <c r="V53" s="64">
        <v>226.41128232319801</v>
      </c>
      <c r="W53" s="61">
        <v>110.744914772218</v>
      </c>
      <c r="X53" s="16">
        <v>129.613198748184</v>
      </c>
      <c r="Y53" s="16">
        <v>128.44779422377701</v>
      </c>
      <c r="Z53" s="64">
        <v>120.751215748213</v>
      </c>
      <c r="AA53" s="61">
        <v>104.05301572841501</v>
      </c>
      <c r="AB53" s="16">
        <v>121.259133520202</v>
      </c>
      <c r="AC53" s="16">
        <v>126.631801931989</v>
      </c>
      <c r="AD53" s="64">
        <v>148.36084647806899</v>
      </c>
    </row>
    <row r="54" spans="14:30" x14ac:dyDescent="0.25">
      <c r="N54" s="25">
        <v>40999</v>
      </c>
      <c r="O54" s="61">
        <v>77.834386852304206</v>
      </c>
      <c r="P54" s="16">
        <v>85.9274243892621</v>
      </c>
      <c r="Q54" s="16">
        <v>97.622248420999199</v>
      </c>
      <c r="R54" s="64">
        <v>102.590506183036</v>
      </c>
      <c r="S54" s="61">
        <v>133.971962191361</v>
      </c>
      <c r="T54" s="16">
        <v>146.00594201905699</v>
      </c>
      <c r="U54" s="16">
        <v>172.986686885143</v>
      </c>
      <c r="V54" s="64">
        <v>225.11664279795301</v>
      </c>
      <c r="W54" s="61">
        <v>110.727996241171</v>
      </c>
      <c r="X54" s="16">
        <v>126.274482402521</v>
      </c>
      <c r="Y54" s="16">
        <v>127.83485802144</v>
      </c>
      <c r="Z54" s="64">
        <v>123.51441529586801</v>
      </c>
      <c r="AA54" s="61">
        <v>104.850706849823</v>
      </c>
      <c r="AB54" s="16">
        <v>124.0071538748</v>
      </c>
      <c r="AC54" s="16">
        <v>130.44372425469001</v>
      </c>
      <c r="AD54" s="64">
        <v>154.73619151550699</v>
      </c>
    </row>
    <row r="55" spans="14:30" x14ac:dyDescent="0.25">
      <c r="N55" s="25">
        <v>41090</v>
      </c>
      <c r="O55" s="61">
        <v>75.120132293283305</v>
      </c>
      <c r="P55" s="16">
        <v>86.076015457836803</v>
      </c>
      <c r="Q55" s="16">
        <v>96.474171773163903</v>
      </c>
      <c r="R55" s="64">
        <v>98.766279803608001</v>
      </c>
      <c r="S55" s="61">
        <v>134.43233236124701</v>
      </c>
      <c r="T55" s="16">
        <v>147.037164623607</v>
      </c>
      <c r="U55" s="16">
        <v>172.00920004495401</v>
      </c>
      <c r="V55" s="64">
        <v>224.15849625118699</v>
      </c>
      <c r="W55" s="61">
        <v>113.171698567935</v>
      </c>
      <c r="X55" s="16">
        <v>125.90124909659799</v>
      </c>
      <c r="Y55" s="16">
        <v>130.52939009421701</v>
      </c>
      <c r="Z55" s="64">
        <v>127.88408578695</v>
      </c>
      <c r="AA55" s="61">
        <v>107.199142403702</v>
      </c>
      <c r="AB55" s="16">
        <v>127.81332806072299</v>
      </c>
      <c r="AC55" s="16">
        <v>135.094788512446</v>
      </c>
      <c r="AD55" s="64">
        <v>163.95158898159301</v>
      </c>
    </row>
    <row r="56" spans="14:30" x14ac:dyDescent="0.25">
      <c r="N56" s="25">
        <v>41182</v>
      </c>
      <c r="O56" s="61">
        <v>74.250864807298598</v>
      </c>
      <c r="P56" s="16">
        <v>87.454588514708306</v>
      </c>
      <c r="Q56" s="16">
        <v>100.332852817831</v>
      </c>
      <c r="R56" s="64">
        <v>105.017399954727</v>
      </c>
      <c r="S56" s="61">
        <v>135.77781958955299</v>
      </c>
      <c r="T56" s="16">
        <v>149.65557888708699</v>
      </c>
      <c r="U56" s="16">
        <v>173.60756746670501</v>
      </c>
      <c r="V56" s="64">
        <v>232.29603027492601</v>
      </c>
      <c r="W56" s="61">
        <v>115.963812121828</v>
      </c>
      <c r="X56" s="16">
        <v>131.5068142449</v>
      </c>
      <c r="Y56" s="16">
        <v>133.93701134197099</v>
      </c>
      <c r="Z56" s="64">
        <v>131.26684815226301</v>
      </c>
      <c r="AA56" s="61">
        <v>109.540208756745</v>
      </c>
      <c r="AB56" s="16">
        <v>129.70822072214401</v>
      </c>
      <c r="AC56" s="16">
        <v>136.26635379005799</v>
      </c>
      <c r="AD56" s="64">
        <v>168.704183618125</v>
      </c>
    </row>
    <row r="57" spans="14:30" x14ac:dyDescent="0.25">
      <c r="N57" s="25">
        <v>41274</v>
      </c>
      <c r="O57" s="61">
        <v>75.385382931225806</v>
      </c>
      <c r="P57" s="16">
        <v>88.361012603331105</v>
      </c>
      <c r="Q57" s="16">
        <v>103.30445190138801</v>
      </c>
      <c r="R57" s="64">
        <v>113.355552253292</v>
      </c>
      <c r="S57" s="61">
        <v>136.489693588477</v>
      </c>
      <c r="T57" s="16">
        <v>150.619635296193</v>
      </c>
      <c r="U57" s="16">
        <v>177.58795290565101</v>
      </c>
      <c r="V57" s="64">
        <v>243.072302339678</v>
      </c>
      <c r="W57" s="61">
        <v>117.36877544884599</v>
      </c>
      <c r="X57" s="16">
        <v>135.20123054642801</v>
      </c>
      <c r="Y57" s="16">
        <v>135.30897034444001</v>
      </c>
      <c r="Z57" s="64">
        <v>134.74880169352301</v>
      </c>
      <c r="AA57" s="61">
        <v>111.61928251907101</v>
      </c>
      <c r="AB57" s="16">
        <v>130.23120417848401</v>
      </c>
      <c r="AC57" s="16">
        <v>137.236057252525</v>
      </c>
      <c r="AD57" s="64">
        <v>168.336438315202</v>
      </c>
    </row>
    <row r="58" spans="14:30" x14ac:dyDescent="0.25">
      <c r="N58" s="25">
        <v>41364</v>
      </c>
      <c r="O58" s="61">
        <v>77.729157380255302</v>
      </c>
      <c r="P58" s="16">
        <v>88.119179167641903</v>
      </c>
      <c r="Q58" s="16">
        <v>102.348685966083</v>
      </c>
      <c r="R58" s="64">
        <v>118.13801529515401</v>
      </c>
      <c r="S58" s="61">
        <v>136.918707831283</v>
      </c>
      <c r="T58" s="16">
        <v>152.03091783152601</v>
      </c>
      <c r="U58" s="16">
        <v>181.432595717195</v>
      </c>
      <c r="V58" s="64">
        <v>247.36848246396499</v>
      </c>
      <c r="W58" s="61">
        <v>119.09015929974299</v>
      </c>
      <c r="X58" s="16">
        <v>133.88652466417199</v>
      </c>
      <c r="Y58" s="16">
        <v>138.98497877360001</v>
      </c>
      <c r="Z58" s="64">
        <v>139.068649087399</v>
      </c>
      <c r="AA58" s="61">
        <v>115.01147526789499</v>
      </c>
      <c r="AB58" s="16">
        <v>133.15819680317099</v>
      </c>
      <c r="AC58" s="16">
        <v>143.75818190499999</v>
      </c>
      <c r="AD58" s="64">
        <v>171.50670471814001</v>
      </c>
    </row>
    <row r="59" spans="14:30" x14ac:dyDescent="0.25">
      <c r="N59" s="25">
        <v>41455</v>
      </c>
      <c r="O59" s="61">
        <v>80.487889302301795</v>
      </c>
      <c r="P59" s="16">
        <v>89.680251622154003</v>
      </c>
      <c r="Q59" s="16">
        <v>103.288695641096</v>
      </c>
      <c r="R59" s="64">
        <v>125.62648029999001</v>
      </c>
      <c r="S59" s="61">
        <v>135.179718512227</v>
      </c>
      <c r="T59" s="16">
        <v>152.26650892565999</v>
      </c>
      <c r="U59" s="16">
        <v>187.583469207484</v>
      </c>
      <c r="V59" s="64">
        <v>252.60701233679799</v>
      </c>
      <c r="W59" s="61">
        <v>121.23529436388399</v>
      </c>
      <c r="X59" s="16">
        <v>135.78799998051801</v>
      </c>
      <c r="Y59" s="16">
        <v>146.03714780096399</v>
      </c>
      <c r="Z59" s="64">
        <v>143.344348379824</v>
      </c>
      <c r="AA59" s="61">
        <v>120.578267630128</v>
      </c>
      <c r="AB59" s="16">
        <v>139.38753552930501</v>
      </c>
      <c r="AC59" s="16">
        <v>154.75384050985099</v>
      </c>
      <c r="AD59" s="64">
        <v>179.09182867718701</v>
      </c>
    </row>
    <row r="60" spans="14:30" x14ac:dyDescent="0.25">
      <c r="N60" s="25">
        <v>41547</v>
      </c>
      <c r="O60" s="61">
        <v>82.276883946437593</v>
      </c>
      <c r="P60" s="16">
        <v>91.7891424244511</v>
      </c>
      <c r="Q60" s="16">
        <v>106.914517539111</v>
      </c>
      <c r="R60" s="64">
        <v>129.95170321376199</v>
      </c>
      <c r="S60" s="61">
        <v>137.56329723001801</v>
      </c>
      <c r="T60" s="16">
        <v>153.30244217008499</v>
      </c>
      <c r="U60" s="16">
        <v>191.76137212341601</v>
      </c>
      <c r="V60" s="64">
        <v>262.16968443553901</v>
      </c>
      <c r="W60" s="61">
        <v>121.36544000493799</v>
      </c>
      <c r="X60" s="16">
        <v>141.16284889580501</v>
      </c>
      <c r="Y60" s="16">
        <v>146.16020532700301</v>
      </c>
      <c r="Z60" s="64">
        <v>149.25545341466199</v>
      </c>
      <c r="AA60" s="61">
        <v>125.373107837784</v>
      </c>
      <c r="AB60" s="16">
        <v>145.69077311652001</v>
      </c>
      <c r="AC60" s="16">
        <v>160.397573152295</v>
      </c>
      <c r="AD60" s="64">
        <v>185.77436699799901</v>
      </c>
    </row>
    <row r="61" spans="14:30" x14ac:dyDescent="0.25">
      <c r="N61" s="25">
        <v>41639</v>
      </c>
      <c r="O61" s="61">
        <v>82.939935636009196</v>
      </c>
      <c r="P61" s="16">
        <v>93.3112121522541</v>
      </c>
      <c r="Q61" s="16">
        <v>109.322315989774</v>
      </c>
      <c r="R61" s="64">
        <v>130.22934440537099</v>
      </c>
      <c r="S61" s="61">
        <v>144.266878170251</v>
      </c>
      <c r="T61" s="16">
        <v>156.13645716009501</v>
      </c>
      <c r="U61" s="16">
        <v>192.31983283033901</v>
      </c>
      <c r="V61" s="64">
        <v>272.15469138192401</v>
      </c>
      <c r="W61" s="61">
        <v>121.672924718275</v>
      </c>
      <c r="X61" s="16">
        <v>144.531571040194</v>
      </c>
      <c r="Y61" s="16">
        <v>142.66001486696601</v>
      </c>
      <c r="Z61" s="64">
        <v>154.84901622096601</v>
      </c>
      <c r="AA61" s="61">
        <v>127.660716305786</v>
      </c>
      <c r="AB61" s="16">
        <v>149.57971332476299</v>
      </c>
      <c r="AC61" s="16">
        <v>160.45252977193499</v>
      </c>
      <c r="AD61" s="64">
        <v>189.96599977079401</v>
      </c>
    </row>
    <row r="62" spans="14:30" x14ac:dyDescent="0.25">
      <c r="N62" s="25">
        <v>41729</v>
      </c>
      <c r="O62" s="61">
        <v>83.296845269462295</v>
      </c>
      <c r="P62" s="16">
        <v>97.496475695080505</v>
      </c>
      <c r="Q62" s="16">
        <v>110.472005624593</v>
      </c>
      <c r="R62" s="64">
        <v>134.11219974953499</v>
      </c>
      <c r="S62" s="61">
        <v>148.26845973479001</v>
      </c>
      <c r="T62" s="16">
        <v>157.86407524230501</v>
      </c>
      <c r="U62" s="16">
        <v>196.91891917706599</v>
      </c>
      <c r="V62" s="64">
        <v>283.23390379528502</v>
      </c>
      <c r="W62" s="61">
        <v>125.50248902555199</v>
      </c>
      <c r="X62" s="16">
        <v>146.56635203635301</v>
      </c>
      <c r="Y62" s="16">
        <v>146.01477862393901</v>
      </c>
      <c r="Z62" s="64">
        <v>160.04205080102599</v>
      </c>
      <c r="AA62" s="61">
        <v>132.22317611468301</v>
      </c>
      <c r="AB62" s="16">
        <v>155.22329117862799</v>
      </c>
      <c r="AC62" s="16">
        <v>162.69686252740101</v>
      </c>
      <c r="AD62" s="64">
        <v>196.82229944721999</v>
      </c>
    </row>
    <row r="63" spans="14:30" x14ac:dyDescent="0.25">
      <c r="N63" s="25">
        <v>41820</v>
      </c>
      <c r="O63" s="61">
        <v>84.357585934739305</v>
      </c>
      <c r="P63" s="16">
        <v>102.93131914979</v>
      </c>
      <c r="Q63" s="16">
        <v>113.33898810498199</v>
      </c>
      <c r="R63" s="64">
        <v>139.86895670354201</v>
      </c>
      <c r="S63" s="61">
        <v>151.87080484179901</v>
      </c>
      <c r="T63" s="16">
        <v>159.32179979537</v>
      </c>
      <c r="U63" s="16">
        <v>205.23830419263999</v>
      </c>
      <c r="V63" s="64">
        <v>299.31148818356502</v>
      </c>
      <c r="W63" s="61">
        <v>130.05019118270599</v>
      </c>
      <c r="X63" s="16">
        <v>149.92156188368801</v>
      </c>
      <c r="Y63" s="16">
        <v>154.53026977834</v>
      </c>
      <c r="Z63" s="64">
        <v>168.02060493381001</v>
      </c>
      <c r="AA63" s="61">
        <v>139.873617240095</v>
      </c>
      <c r="AB63" s="16">
        <v>164.118946140341</v>
      </c>
      <c r="AC63" s="16">
        <v>165.76903731433299</v>
      </c>
      <c r="AD63" s="64">
        <v>206.36372866288301</v>
      </c>
    </row>
    <row r="64" spans="14:30" x14ac:dyDescent="0.25">
      <c r="N64" s="25">
        <v>41912</v>
      </c>
      <c r="O64" s="61">
        <v>86.780120913339701</v>
      </c>
      <c r="P64" s="16">
        <v>104.396296643315</v>
      </c>
      <c r="Q64" s="16">
        <v>115.90040083896</v>
      </c>
      <c r="R64" s="64">
        <v>142.068443984011</v>
      </c>
      <c r="S64" s="61">
        <v>154.143723745508</v>
      </c>
      <c r="T64" s="16">
        <v>166.91047805358701</v>
      </c>
      <c r="U64" s="16">
        <v>212.00642744905701</v>
      </c>
      <c r="V64" s="64">
        <v>314.72863308956602</v>
      </c>
      <c r="W64" s="61">
        <v>129.83105354327299</v>
      </c>
      <c r="X64" s="16">
        <v>155.00959474463301</v>
      </c>
      <c r="Y64" s="16">
        <v>160.51874445413799</v>
      </c>
      <c r="Z64" s="64">
        <v>173.15904536224801</v>
      </c>
      <c r="AA64" s="61">
        <v>144.19984514047999</v>
      </c>
      <c r="AB64" s="16">
        <v>167.42611644102399</v>
      </c>
      <c r="AC64" s="16">
        <v>168.60727334961501</v>
      </c>
      <c r="AD64" s="64">
        <v>211.48664265055899</v>
      </c>
    </row>
    <row r="65" spans="14:30" x14ac:dyDescent="0.25">
      <c r="N65" s="25">
        <v>42004</v>
      </c>
      <c r="O65" s="61">
        <v>89.081723365641494</v>
      </c>
      <c r="P65" s="16">
        <v>104.504950508267</v>
      </c>
      <c r="Q65" s="16">
        <v>116.750889267358</v>
      </c>
      <c r="R65" s="64">
        <v>143.288194731217</v>
      </c>
      <c r="S65" s="61">
        <v>155.380739829769</v>
      </c>
      <c r="T65" s="16">
        <v>176.73483558541599</v>
      </c>
      <c r="U65" s="16">
        <v>216.37162802708201</v>
      </c>
      <c r="V65" s="64">
        <v>323.60470956749401</v>
      </c>
      <c r="W65" s="61">
        <v>129.42598515469399</v>
      </c>
      <c r="X65" s="16">
        <v>159.893184835993</v>
      </c>
      <c r="Y65" s="16">
        <v>161.65100434345601</v>
      </c>
      <c r="Z65" s="64">
        <v>174.55358751257299</v>
      </c>
      <c r="AA65" s="61">
        <v>145.75126024825201</v>
      </c>
      <c r="AB65" s="16">
        <v>166.22298232410401</v>
      </c>
      <c r="AC65" s="16">
        <v>172.55088382116401</v>
      </c>
      <c r="AD65" s="64">
        <v>213.00216306821</v>
      </c>
    </row>
    <row r="66" spans="14:30" x14ac:dyDescent="0.25">
      <c r="N66" s="25">
        <v>42094</v>
      </c>
      <c r="O66" s="61">
        <v>89.896605789167296</v>
      </c>
      <c r="P66" s="16">
        <v>106.917904725431</v>
      </c>
      <c r="Q66" s="16">
        <v>119.133970749113</v>
      </c>
      <c r="R66" s="64">
        <v>147.181144889602</v>
      </c>
      <c r="S66" s="61">
        <v>158.37281493578999</v>
      </c>
      <c r="T66" s="16">
        <v>182.26358170767099</v>
      </c>
      <c r="U66" s="16">
        <v>218.06514074833501</v>
      </c>
      <c r="V66" s="64">
        <v>332.45485675352398</v>
      </c>
      <c r="W66" s="61">
        <v>136.312234457497</v>
      </c>
      <c r="X66" s="16">
        <v>162.942816552132</v>
      </c>
      <c r="Y66" s="16">
        <v>163.56520825920799</v>
      </c>
      <c r="Z66" s="64">
        <v>178.87174762343599</v>
      </c>
      <c r="AA66" s="61">
        <v>148.96017812891199</v>
      </c>
      <c r="AB66" s="16">
        <v>169.83986997239001</v>
      </c>
      <c r="AC66" s="16">
        <v>177.63278834342</v>
      </c>
      <c r="AD66" s="64">
        <v>219.04640986707199</v>
      </c>
    </row>
    <row r="67" spans="14:30" x14ac:dyDescent="0.25">
      <c r="N67" s="25">
        <v>42185</v>
      </c>
      <c r="O67" s="61">
        <v>90.766931714585297</v>
      </c>
      <c r="P67" s="16">
        <v>110.877356656415</v>
      </c>
      <c r="Q67" s="16">
        <v>121.606077196001</v>
      </c>
      <c r="R67" s="64">
        <v>155.490657251215</v>
      </c>
      <c r="S67" s="61">
        <v>159.55938101145901</v>
      </c>
      <c r="T67" s="16">
        <v>185.16704349916799</v>
      </c>
      <c r="U67" s="16">
        <v>219.32186053090899</v>
      </c>
      <c r="V67" s="64">
        <v>345.26033084513301</v>
      </c>
      <c r="W67" s="61">
        <v>145.51142747410901</v>
      </c>
      <c r="X67" s="16">
        <v>165.69539382970399</v>
      </c>
      <c r="Y67" s="16">
        <v>165.85362233971799</v>
      </c>
      <c r="Z67" s="64">
        <v>186.18137489911601</v>
      </c>
      <c r="AA67" s="61">
        <v>152.75627531562</v>
      </c>
      <c r="AB67" s="16">
        <v>178.49387687888401</v>
      </c>
      <c r="AC67" s="16">
        <v>182.38039394874701</v>
      </c>
      <c r="AD67" s="64">
        <v>229.94951364687799</v>
      </c>
    </row>
    <row r="68" spans="14:30" x14ac:dyDescent="0.25">
      <c r="N68" s="25">
        <v>42277</v>
      </c>
      <c r="O68" s="61">
        <v>91.722359237956894</v>
      </c>
      <c r="P68" s="16">
        <v>111.76851251670099</v>
      </c>
      <c r="Q68" s="16">
        <v>120.884991701163</v>
      </c>
      <c r="R68" s="64">
        <v>161.98024212618199</v>
      </c>
      <c r="S68" s="61">
        <v>155.667463038759</v>
      </c>
      <c r="T68" s="16">
        <v>182.49712586630901</v>
      </c>
      <c r="U68" s="16">
        <v>223.91848299482899</v>
      </c>
      <c r="V68" s="64">
        <v>350.59269108513502</v>
      </c>
      <c r="W68" s="61">
        <v>146.68818403794199</v>
      </c>
      <c r="X68" s="16">
        <v>167.24916452764401</v>
      </c>
      <c r="Y68" s="16">
        <v>166.314031779548</v>
      </c>
      <c r="Z68" s="64">
        <v>191.49003557373101</v>
      </c>
      <c r="AA68" s="61">
        <v>154.80236312467801</v>
      </c>
      <c r="AB68" s="16">
        <v>185.71986394984299</v>
      </c>
      <c r="AC68" s="16">
        <v>185.57423322033199</v>
      </c>
      <c r="AD68" s="64">
        <v>235.225204842625</v>
      </c>
    </row>
    <row r="69" spans="14:30" x14ac:dyDescent="0.25">
      <c r="N69" s="25">
        <v>42369</v>
      </c>
      <c r="O69" s="61">
        <v>91.652747836548102</v>
      </c>
      <c r="P69" s="16">
        <v>110.925511671446</v>
      </c>
      <c r="Q69" s="16">
        <v>120.928958652923</v>
      </c>
      <c r="R69" s="64">
        <v>162.236723968256</v>
      </c>
      <c r="S69" s="61">
        <v>154.687855761316</v>
      </c>
      <c r="T69" s="16">
        <v>180.52738688681501</v>
      </c>
      <c r="U69" s="16">
        <v>227.520762994514</v>
      </c>
      <c r="V69" s="64">
        <v>351.78942248315201</v>
      </c>
      <c r="W69" s="61">
        <v>143.970517354234</v>
      </c>
      <c r="X69" s="16">
        <v>170.03375736146</v>
      </c>
      <c r="Y69" s="16">
        <v>167.37479216060001</v>
      </c>
      <c r="Z69" s="64">
        <v>195.26385575103299</v>
      </c>
      <c r="AA69" s="61">
        <v>156.58335657109001</v>
      </c>
      <c r="AB69" s="16">
        <v>188.322893304644</v>
      </c>
      <c r="AC69" s="16">
        <v>188.37680058359501</v>
      </c>
      <c r="AD69" s="64">
        <v>236.08459107597099</v>
      </c>
    </row>
    <row r="70" spans="14:30" x14ac:dyDescent="0.25">
      <c r="N70" s="25">
        <v>42460</v>
      </c>
      <c r="O70" s="61">
        <v>91.937173622878504</v>
      </c>
      <c r="P70" s="16">
        <v>115.089604347538</v>
      </c>
      <c r="Q70" s="16">
        <v>123.940420124173</v>
      </c>
      <c r="R70" s="64">
        <v>163.03204790235401</v>
      </c>
      <c r="S70" s="61">
        <v>161.47606802462801</v>
      </c>
      <c r="T70" s="16">
        <v>185.47582320774501</v>
      </c>
      <c r="U70" s="16">
        <v>228.50779667777701</v>
      </c>
      <c r="V70" s="64">
        <v>360.00658341785402</v>
      </c>
      <c r="W70" s="61">
        <v>144.401377274244</v>
      </c>
      <c r="X70" s="16">
        <v>178.22814179791001</v>
      </c>
      <c r="Y70" s="16">
        <v>170.68430022561</v>
      </c>
      <c r="Z70" s="64">
        <v>201.816629682208</v>
      </c>
      <c r="AA70" s="61">
        <v>160.67126545999301</v>
      </c>
      <c r="AB70" s="16">
        <v>192.506448912672</v>
      </c>
      <c r="AC70" s="16">
        <v>193.60364361843401</v>
      </c>
      <c r="AD70" s="64">
        <v>246.07156263771799</v>
      </c>
    </row>
    <row r="71" spans="14:30" x14ac:dyDescent="0.25">
      <c r="N71" s="25">
        <v>42551</v>
      </c>
      <c r="O71" s="61">
        <v>93.675842663921401</v>
      </c>
      <c r="P71" s="16">
        <v>121.09524957477301</v>
      </c>
      <c r="Q71" s="16">
        <v>128.21307326311501</v>
      </c>
      <c r="R71" s="64">
        <v>166.11766720210201</v>
      </c>
      <c r="S71" s="61">
        <v>169.27302489567001</v>
      </c>
      <c r="T71" s="16">
        <v>193.351069568138</v>
      </c>
      <c r="U71" s="16">
        <v>232.46046082923201</v>
      </c>
      <c r="V71" s="64">
        <v>369.95844082312402</v>
      </c>
      <c r="W71" s="61">
        <v>146.943986936394</v>
      </c>
      <c r="X71" s="16">
        <v>186.58194840237201</v>
      </c>
      <c r="Y71" s="16">
        <v>173.98078367362399</v>
      </c>
      <c r="Z71" s="64">
        <v>210.72758145370599</v>
      </c>
      <c r="AA71" s="61">
        <v>165.326784363993</v>
      </c>
      <c r="AB71" s="16">
        <v>200.94964831470901</v>
      </c>
      <c r="AC71" s="16">
        <v>200.460123335585</v>
      </c>
      <c r="AD71" s="64">
        <v>266.119518569744</v>
      </c>
    </row>
    <row r="72" spans="14:30" x14ac:dyDescent="0.25">
      <c r="N72" s="25">
        <v>42643</v>
      </c>
      <c r="O72" s="61">
        <v>95.972555838460295</v>
      </c>
      <c r="P72" s="16">
        <v>121.351977736333</v>
      </c>
      <c r="Q72" s="16">
        <v>132.12222995084599</v>
      </c>
      <c r="R72" s="64">
        <v>172.61498899220899</v>
      </c>
      <c r="S72" s="61">
        <v>174.204412642271</v>
      </c>
      <c r="T72" s="16">
        <v>199.09950209927899</v>
      </c>
      <c r="U72" s="16">
        <v>240.299879654292</v>
      </c>
      <c r="V72" s="64">
        <v>372.96777839602697</v>
      </c>
      <c r="W72" s="61">
        <v>152.08133318157701</v>
      </c>
      <c r="X72" s="16">
        <v>186.57110191258499</v>
      </c>
      <c r="Y72" s="16">
        <v>178.904148168327</v>
      </c>
      <c r="Z72" s="64">
        <v>216.475522842971</v>
      </c>
      <c r="AA72" s="61">
        <v>169.420914351921</v>
      </c>
      <c r="AB72" s="16">
        <v>206.30198918501699</v>
      </c>
      <c r="AC72" s="16">
        <v>204.59462789491599</v>
      </c>
      <c r="AD72" s="64">
        <v>276.30239331070698</v>
      </c>
    </row>
    <row r="73" spans="14:30" x14ac:dyDescent="0.25">
      <c r="N73" s="25">
        <v>42735</v>
      </c>
      <c r="O73" s="61">
        <v>98.898903271384896</v>
      </c>
      <c r="P73" s="16">
        <v>120.107662812398</v>
      </c>
      <c r="Q73" s="16">
        <v>134.86646821033699</v>
      </c>
      <c r="R73" s="64">
        <v>180.73920726264799</v>
      </c>
      <c r="S73" s="61">
        <v>177.47047955737699</v>
      </c>
      <c r="T73" s="16">
        <v>204.27600021839999</v>
      </c>
      <c r="U73" s="16">
        <v>249.16716819505899</v>
      </c>
      <c r="V73" s="64">
        <v>376.351156211947</v>
      </c>
      <c r="W73" s="61">
        <v>156.373429956737</v>
      </c>
      <c r="X73" s="16">
        <v>186.38215029936001</v>
      </c>
      <c r="Y73" s="16">
        <v>185.542825643204</v>
      </c>
      <c r="Z73" s="64">
        <v>218.887911174153</v>
      </c>
      <c r="AA73" s="61">
        <v>173.486012848683</v>
      </c>
      <c r="AB73" s="16">
        <v>208.659689360019</v>
      </c>
      <c r="AC73" s="16">
        <v>206.47176277337201</v>
      </c>
      <c r="AD73" s="64">
        <v>275.40031669710402</v>
      </c>
    </row>
    <row r="74" spans="14:30" x14ac:dyDescent="0.25">
      <c r="N74" s="25">
        <v>42825</v>
      </c>
      <c r="O74" s="61">
        <v>105.375340046674</v>
      </c>
      <c r="P74" s="16">
        <v>126.021890285349</v>
      </c>
      <c r="Q74" s="16">
        <v>137.34400246296599</v>
      </c>
      <c r="R74" s="64">
        <v>190.62084373433399</v>
      </c>
      <c r="S74" s="61">
        <v>180.654575319667</v>
      </c>
      <c r="T74" s="16">
        <v>212.86864436342299</v>
      </c>
      <c r="U74" s="16">
        <v>262.10265667911199</v>
      </c>
      <c r="V74" s="64">
        <v>389.51624984261701</v>
      </c>
      <c r="W74" s="61">
        <v>159.78865542596901</v>
      </c>
      <c r="X74" s="16">
        <v>196.990943864663</v>
      </c>
      <c r="Y74" s="16">
        <v>192.384034646999</v>
      </c>
      <c r="Z74" s="64">
        <v>224.98974150701099</v>
      </c>
      <c r="AA74" s="61">
        <v>178.63947852081299</v>
      </c>
      <c r="AB74" s="16">
        <v>218.99909711278599</v>
      </c>
      <c r="AC74" s="16">
        <v>211.07686084715101</v>
      </c>
      <c r="AD74" s="64">
        <v>281.92104396116702</v>
      </c>
    </row>
    <row r="75" spans="14:30" x14ac:dyDescent="0.25">
      <c r="N75" s="25">
        <v>42916</v>
      </c>
      <c r="O75" s="61">
        <v>114.324943694834</v>
      </c>
      <c r="P75" s="16">
        <v>135.569611593666</v>
      </c>
      <c r="Q75" s="16">
        <v>139.23936283658699</v>
      </c>
      <c r="R75" s="64">
        <v>200.88053710791101</v>
      </c>
      <c r="S75" s="61">
        <v>184.26409351196099</v>
      </c>
      <c r="T75" s="16">
        <v>221.54458431891101</v>
      </c>
      <c r="U75" s="16">
        <v>277.21922928994297</v>
      </c>
      <c r="V75" s="64">
        <v>402.298768795336</v>
      </c>
      <c r="W75" s="61">
        <v>161.60678736051401</v>
      </c>
      <c r="X75" s="16">
        <v>212.78979458559999</v>
      </c>
      <c r="Y75" s="16">
        <v>197.95548909464</v>
      </c>
      <c r="Z75" s="64">
        <v>233.720102703875</v>
      </c>
      <c r="AA75" s="61">
        <v>183.97213458256999</v>
      </c>
      <c r="AB75" s="16">
        <v>233.976026171082</v>
      </c>
      <c r="AC75" s="16">
        <v>219.831112048481</v>
      </c>
      <c r="AD75" s="64">
        <v>293.86366354445897</v>
      </c>
    </row>
    <row r="76" spans="14:30" x14ac:dyDescent="0.25">
      <c r="N76" s="25">
        <v>43008</v>
      </c>
      <c r="O76" s="61">
        <v>114.10403450251</v>
      </c>
      <c r="P76" s="16">
        <v>139.151078779595</v>
      </c>
      <c r="Q76" s="16">
        <v>141.74704333232401</v>
      </c>
      <c r="R76" s="64">
        <v>199.47040990962</v>
      </c>
      <c r="S76" s="61">
        <v>186.557151716276</v>
      </c>
      <c r="T76" s="16">
        <v>224.13510155421099</v>
      </c>
      <c r="U76" s="16">
        <v>282.878782986011</v>
      </c>
      <c r="V76" s="64">
        <v>404.86819657229501</v>
      </c>
      <c r="W76" s="61">
        <v>161.669705407321</v>
      </c>
      <c r="X76" s="16">
        <v>219.22061540508099</v>
      </c>
      <c r="Y76" s="16">
        <v>196.24879302875499</v>
      </c>
      <c r="Z76" s="64">
        <v>236.33767115880599</v>
      </c>
      <c r="AA76" s="61">
        <v>186.09640533495499</v>
      </c>
      <c r="AB76" s="16">
        <v>239.07282749491</v>
      </c>
      <c r="AC76" s="16">
        <v>226.737531561428</v>
      </c>
      <c r="AD76" s="64">
        <v>301.88563397871798</v>
      </c>
    </row>
    <row r="77" spans="14:30" x14ac:dyDescent="0.25">
      <c r="N77" s="25">
        <v>43100</v>
      </c>
      <c r="O77" s="61">
        <v>108.617067212148</v>
      </c>
      <c r="P77" s="16">
        <v>138.51519840674399</v>
      </c>
      <c r="Q77" s="16">
        <v>143.95678184550701</v>
      </c>
      <c r="R77" s="64">
        <v>195.68038252111</v>
      </c>
      <c r="S77" s="61">
        <v>188.201130022548</v>
      </c>
      <c r="T77" s="16">
        <v>227.418251676398</v>
      </c>
      <c r="U77" s="16">
        <v>281.02742305175099</v>
      </c>
      <c r="V77" s="64">
        <v>403.66410740992302</v>
      </c>
      <c r="W77" s="61">
        <v>165.23775158002999</v>
      </c>
      <c r="X77" s="16">
        <v>218.10601912024501</v>
      </c>
      <c r="Y77" s="16">
        <v>192.93607541323101</v>
      </c>
      <c r="Z77" s="64">
        <v>238.417672921909</v>
      </c>
      <c r="AA77" s="61">
        <v>187.797345001152</v>
      </c>
      <c r="AB77" s="16">
        <v>238.147661839081</v>
      </c>
      <c r="AC77" s="16">
        <v>228.032236114808</v>
      </c>
      <c r="AD77" s="64">
        <v>304.99896232306497</v>
      </c>
    </row>
    <row r="78" spans="14:30" x14ac:dyDescent="0.25">
      <c r="N78" s="25">
        <v>43190</v>
      </c>
      <c r="O78" s="61">
        <v>108.18904409076799</v>
      </c>
      <c r="P78" s="16">
        <v>139.83928028449199</v>
      </c>
      <c r="Q78" s="16">
        <v>143.753581410614</v>
      </c>
      <c r="R78" s="64">
        <v>200.48248468978099</v>
      </c>
      <c r="S78" s="61">
        <v>189.817579573708</v>
      </c>
      <c r="T78" s="16">
        <v>236.345070103013</v>
      </c>
      <c r="U78" s="16">
        <v>274.42709826481399</v>
      </c>
      <c r="V78" s="64">
        <v>405.447500727234</v>
      </c>
      <c r="W78" s="61">
        <v>171.198131723507</v>
      </c>
      <c r="X78" s="16">
        <v>220.96710689596</v>
      </c>
      <c r="Y78" s="16">
        <v>195.97023529875199</v>
      </c>
      <c r="Z78" s="64">
        <v>249.30985727527801</v>
      </c>
      <c r="AA78" s="61">
        <v>194.07539245282601</v>
      </c>
      <c r="AB78" s="16">
        <v>242.384745324623</v>
      </c>
      <c r="AC78" s="16">
        <v>227.44756263114601</v>
      </c>
      <c r="AD78" s="64">
        <v>315.01117998751801</v>
      </c>
    </row>
    <row r="79" spans="14:30" x14ac:dyDescent="0.25">
      <c r="N79" s="25">
        <v>43281</v>
      </c>
      <c r="O79" s="61">
        <v>111.44365041582</v>
      </c>
      <c r="P79" s="16">
        <v>142.12867906952101</v>
      </c>
      <c r="Q79" s="16">
        <v>142.55534678627899</v>
      </c>
      <c r="R79" s="64">
        <v>207.27014380227601</v>
      </c>
      <c r="S79" s="61">
        <v>190.81104159521601</v>
      </c>
      <c r="T79" s="16">
        <v>244.27122542883501</v>
      </c>
      <c r="U79" s="16">
        <v>263.89887362031601</v>
      </c>
      <c r="V79" s="64">
        <v>412.68329754720003</v>
      </c>
      <c r="W79" s="61">
        <v>176.09765948546499</v>
      </c>
      <c r="X79" s="16">
        <v>226.64748535387201</v>
      </c>
      <c r="Y79" s="16">
        <v>201.843129220734</v>
      </c>
      <c r="Z79" s="64">
        <v>261.00794209437299</v>
      </c>
      <c r="AA79" s="61">
        <v>200.39133093700701</v>
      </c>
      <c r="AB79" s="16">
        <v>250.37831429301701</v>
      </c>
      <c r="AC79" s="16">
        <v>228.65008553078201</v>
      </c>
      <c r="AD79" s="64">
        <v>333.01327874183102</v>
      </c>
    </row>
    <row r="80" spans="14:30" x14ac:dyDescent="0.25">
      <c r="N80" s="25">
        <v>43373</v>
      </c>
      <c r="O80" s="61">
        <v>113.813993009374</v>
      </c>
      <c r="P80" s="16">
        <v>145.114147243921</v>
      </c>
      <c r="Q80" s="16">
        <v>145.78273181561499</v>
      </c>
      <c r="R80" s="64">
        <v>211.02161458138099</v>
      </c>
      <c r="S80" s="61">
        <v>195.698036754019</v>
      </c>
      <c r="T80" s="16">
        <v>254.68944326807599</v>
      </c>
      <c r="U80" s="16">
        <v>267.34008946293397</v>
      </c>
      <c r="V80" s="64">
        <v>414.01293571008699</v>
      </c>
      <c r="W80" s="61">
        <v>179.67573469822699</v>
      </c>
      <c r="X80" s="16">
        <v>232.442875805981</v>
      </c>
      <c r="Y80" s="16">
        <v>203.134056700212</v>
      </c>
      <c r="Z80" s="64">
        <v>265.70958299015098</v>
      </c>
      <c r="AA80" s="61">
        <v>198.916478443263</v>
      </c>
      <c r="AB80" s="16">
        <v>255.34599242061799</v>
      </c>
      <c r="AC80" s="16">
        <v>229.14112029408</v>
      </c>
      <c r="AD80" s="64">
        <v>337.08134655766798</v>
      </c>
    </row>
    <row r="81" spans="14:30" x14ac:dyDescent="0.25">
      <c r="N81" s="25">
        <v>43465</v>
      </c>
      <c r="O81" s="61">
        <v>113.307980186227</v>
      </c>
      <c r="P81" s="16">
        <v>147.94046721530901</v>
      </c>
      <c r="Q81" s="16">
        <v>149.719439602309</v>
      </c>
      <c r="R81" s="64">
        <v>211.61808537253299</v>
      </c>
      <c r="S81" s="61">
        <v>199.194571888474</v>
      </c>
      <c r="T81" s="16">
        <v>264.78468138512801</v>
      </c>
      <c r="U81" s="16">
        <v>279.74958395744801</v>
      </c>
      <c r="V81" s="64">
        <v>412.43554034303799</v>
      </c>
      <c r="W81" s="61">
        <v>182.58298125961699</v>
      </c>
      <c r="X81" s="16">
        <v>237.385880843443</v>
      </c>
      <c r="Y81" s="16">
        <v>200.181913983713</v>
      </c>
      <c r="Z81" s="64">
        <v>269.27684112315302</v>
      </c>
      <c r="AA81" s="61">
        <v>196.74077451646301</v>
      </c>
      <c r="AB81" s="16">
        <v>258.57933918043801</v>
      </c>
      <c r="AC81" s="16">
        <v>229.24039640509099</v>
      </c>
      <c r="AD81" s="64">
        <v>332.49200795445199</v>
      </c>
    </row>
    <row r="82" spans="14:30" x14ac:dyDescent="0.25">
      <c r="N82" s="25">
        <v>43555</v>
      </c>
      <c r="O82" s="61">
        <v>113.90813942692201</v>
      </c>
      <c r="P82" s="16">
        <v>150.113449092748</v>
      </c>
      <c r="Q82" s="16">
        <v>148.59345776536099</v>
      </c>
      <c r="R82" s="64">
        <v>211.97803463307201</v>
      </c>
      <c r="S82" s="61">
        <v>196.50904384689099</v>
      </c>
      <c r="T82" s="16">
        <v>268.27046903032902</v>
      </c>
      <c r="U82" s="16">
        <v>282.18203771211603</v>
      </c>
      <c r="V82" s="64">
        <v>419.88668936442502</v>
      </c>
      <c r="W82" s="61">
        <v>184.10543352356601</v>
      </c>
      <c r="X82" s="16">
        <v>241.21662797650299</v>
      </c>
      <c r="Y82" s="16">
        <v>197.91085386623701</v>
      </c>
      <c r="Z82" s="64">
        <v>276.06938672102302</v>
      </c>
      <c r="AA82" s="61">
        <v>200.407733343503</v>
      </c>
      <c r="AB82" s="16">
        <v>265.135745673798</v>
      </c>
      <c r="AC82" s="16">
        <v>233.647931205795</v>
      </c>
      <c r="AD82" s="64">
        <v>339.667182145129</v>
      </c>
    </row>
    <row r="83" spans="14:30" x14ac:dyDescent="0.25">
      <c r="N83" s="25">
        <v>43646</v>
      </c>
      <c r="O83" s="61">
        <v>115.99852416659699</v>
      </c>
      <c r="P83" s="16">
        <v>152.47746895327199</v>
      </c>
      <c r="Q83" s="16">
        <v>148.119886975371</v>
      </c>
      <c r="R83" s="64">
        <v>214.945827859773</v>
      </c>
      <c r="S83" s="61">
        <v>194.974561879953</v>
      </c>
      <c r="T83" s="16">
        <v>270.02886673100699</v>
      </c>
      <c r="U83" s="16">
        <v>280.78795566842302</v>
      </c>
      <c r="V83" s="64">
        <v>429.60247701897498</v>
      </c>
      <c r="W83" s="61">
        <v>183.98970995599899</v>
      </c>
      <c r="X83" s="16">
        <v>242.84827253741199</v>
      </c>
      <c r="Y83" s="16">
        <v>198.237966005457</v>
      </c>
      <c r="Z83" s="64">
        <v>285.45509962147997</v>
      </c>
      <c r="AA83" s="61">
        <v>208.36124516785799</v>
      </c>
      <c r="AB83" s="16">
        <v>271.79801375942498</v>
      </c>
      <c r="AC83" s="16">
        <v>239.64189915792301</v>
      </c>
      <c r="AD83" s="64">
        <v>354.8978488601</v>
      </c>
    </row>
    <row r="84" spans="14:30" x14ac:dyDescent="0.25">
      <c r="N84" s="25">
        <v>43738</v>
      </c>
      <c r="O84" s="61">
        <v>118.106284919044</v>
      </c>
      <c r="P84" s="16">
        <v>155.373870621957</v>
      </c>
      <c r="Q84" s="16">
        <v>148.21896201144801</v>
      </c>
      <c r="R84" s="64">
        <v>220.08304252712401</v>
      </c>
      <c r="S84" s="61">
        <v>198.43715583289799</v>
      </c>
      <c r="T84" s="16">
        <v>271.07583260712801</v>
      </c>
      <c r="U84" s="16">
        <v>278.94416369233801</v>
      </c>
      <c r="V84" s="64">
        <v>427.5814490189</v>
      </c>
      <c r="W84" s="61">
        <v>185.75371585954301</v>
      </c>
      <c r="X84" s="16">
        <v>248.87038141289</v>
      </c>
      <c r="Y84" s="16">
        <v>201.68990365150299</v>
      </c>
      <c r="Z84" s="64">
        <v>296.250819821307</v>
      </c>
      <c r="AA84" s="61">
        <v>212.216167340737</v>
      </c>
      <c r="AB84" s="16">
        <v>274.30696256446299</v>
      </c>
      <c r="AC84" s="16">
        <v>244.31018911028599</v>
      </c>
      <c r="AD84" s="64">
        <v>368.74536695911502</v>
      </c>
    </row>
    <row r="85" spans="14:30" x14ac:dyDescent="0.25">
      <c r="N85" s="25">
        <v>43830</v>
      </c>
      <c r="O85" s="61">
        <v>118.79119862726</v>
      </c>
      <c r="P85" s="16">
        <v>158.18251592394401</v>
      </c>
      <c r="Q85" s="16">
        <v>147.775334532188</v>
      </c>
      <c r="R85" s="64">
        <v>224.16000412183499</v>
      </c>
      <c r="S85" s="61">
        <v>204.23281784127599</v>
      </c>
      <c r="T85" s="16">
        <v>276.27030909673999</v>
      </c>
      <c r="U85" s="16">
        <v>276.04327774175403</v>
      </c>
      <c r="V85" s="64">
        <v>425.84823290362601</v>
      </c>
      <c r="W85" s="61">
        <v>190.060666644061</v>
      </c>
      <c r="X85" s="16">
        <v>261.87827235578698</v>
      </c>
      <c r="Y85" s="16">
        <v>205.01799156182699</v>
      </c>
      <c r="Z85" s="64">
        <v>301.94697172723897</v>
      </c>
      <c r="AA85" s="61">
        <v>209.27268169068799</v>
      </c>
      <c r="AB85" s="16">
        <v>273.88306768992697</v>
      </c>
      <c r="AC85" s="16">
        <v>246.787762976815</v>
      </c>
      <c r="AD85" s="64">
        <v>374.59767071953002</v>
      </c>
    </row>
    <row r="86" spans="14:30" x14ac:dyDescent="0.25">
      <c r="N86" s="25">
        <v>43921</v>
      </c>
      <c r="O86" s="61">
        <v>117.440726668438</v>
      </c>
      <c r="P86" s="16">
        <v>161.06082226644199</v>
      </c>
      <c r="Q86" s="16">
        <v>147.23449135564201</v>
      </c>
      <c r="R86" s="64">
        <v>225.832528552713</v>
      </c>
      <c r="S86" s="61">
        <v>210.26942870152899</v>
      </c>
      <c r="T86" s="16">
        <v>292.62256401393603</v>
      </c>
      <c r="U86" s="16">
        <v>274.85328782898199</v>
      </c>
      <c r="V86" s="64">
        <v>444.20810150651698</v>
      </c>
      <c r="W86" s="61">
        <v>194.297542880668</v>
      </c>
      <c r="X86" s="16">
        <v>272.26592110748101</v>
      </c>
      <c r="Y86" s="16">
        <v>206.50915543193</v>
      </c>
      <c r="Z86" s="64">
        <v>301.47236685933598</v>
      </c>
      <c r="AA86" s="61">
        <v>207.658419612421</v>
      </c>
      <c r="AB86" s="16">
        <v>275.69506069792402</v>
      </c>
      <c r="AC86" s="16">
        <v>242.45318793388699</v>
      </c>
      <c r="AD86" s="64">
        <v>377.80316480169199</v>
      </c>
    </row>
    <row r="87" spans="14:30" x14ac:dyDescent="0.25">
      <c r="N87" s="25">
        <v>44012</v>
      </c>
      <c r="O87" s="61">
        <v>113.953024392036</v>
      </c>
      <c r="P87" s="16">
        <v>164.53615989058099</v>
      </c>
      <c r="Q87" s="16">
        <v>145.37236316686699</v>
      </c>
      <c r="R87" s="64">
        <v>226.04566442850199</v>
      </c>
      <c r="S87" s="61">
        <v>215.87533750161501</v>
      </c>
      <c r="T87" s="16">
        <v>308.16099080669699</v>
      </c>
      <c r="U87" s="16">
        <v>276.72226893389097</v>
      </c>
      <c r="V87" s="64">
        <v>455.44845120583</v>
      </c>
      <c r="W87" s="61">
        <v>196.780301842894</v>
      </c>
      <c r="X87" s="16">
        <v>271.94396392312098</v>
      </c>
      <c r="Y87" s="16">
        <v>204.939721880549</v>
      </c>
      <c r="Z87" s="64">
        <v>303.86965227453902</v>
      </c>
      <c r="AA87" s="61">
        <v>211.24876242107399</v>
      </c>
      <c r="AB87" s="16">
        <v>284.88986882581401</v>
      </c>
      <c r="AC87" s="16">
        <v>234.55117635426399</v>
      </c>
      <c r="AD87" s="64">
        <v>384.883347346638</v>
      </c>
    </row>
    <row r="88" spans="14:30" x14ac:dyDescent="0.25">
      <c r="N88" s="25">
        <v>44104</v>
      </c>
      <c r="O88" s="61">
        <v>116.253560522893</v>
      </c>
      <c r="P88" s="16">
        <v>165.97947563571</v>
      </c>
      <c r="Q88" s="16">
        <v>147.97286436721399</v>
      </c>
      <c r="R88" s="64">
        <v>233.97531933001699</v>
      </c>
      <c r="S88" s="61">
        <v>217.865044782083</v>
      </c>
      <c r="T88" s="16">
        <v>314.923813857065</v>
      </c>
      <c r="U88" s="16">
        <v>279.820646438415</v>
      </c>
      <c r="V88" s="64">
        <v>453.70998815173499</v>
      </c>
      <c r="W88" s="61">
        <v>201.65669843118599</v>
      </c>
      <c r="X88" s="16">
        <v>277.38069487036699</v>
      </c>
      <c r="Y88" s="16">
        <v>205.58442841832999</v>
      </c>
      <c r="Z88" s="64">
        <v>319.28544115577398</v>
      </c>
      <c r="AA88" s="61">
        <v>219.16685878127299</v>
      </c>
      <c r="AB88" s="16">
        <v>296.31016578962402</v>
      </c>
      <c r="AC88" s="16">
        <v>240.81728142243901</v>
      </c>
      <c r="AD88" s="64">
        <v>400.26631580965397</v>
      </c>
    </row>
    <row r="89" spans="14:30" x14ac:dyDescent="0.25">
      <c r="N89" s="25">
        <v>44196</v>
      </c>
      <c r="O89" s="61">
        <v>122.871671074381</v>
      </c>
      <c r="P89" s="16">
        <v>168.29033975529899</v>
      </c>
      <c r="Q89" s="16">
        <v>153.55005888774599</v>
      </c>
      <c r="R89" s="64">
        <v>247.21157007467801</v>
      </c>
      <c r="S89" s="61">
        <v>214.539069926553</v>
      </c>
      <c r="T89" s="16">
        <v>320.90646166770199</v>
      </c>
      <c r="U89" s="16">
        <v>285.788699209892</v>
      </c>
      <c r="V89" s="64">
        <v>457.92882770734599</v>
      </c>
      <c r="W89" s="61">
        <v>207.92633154081801</v>
      </c>
      <c r="X89" s="16">
        <v>293.58060336538199</v>
      </c>
      <c r="Y89" s="16">
        <v>212.813849362539</v>
      </c>
      <c r="Z89" s="64">
        <v>336.29319160245399</v>
      </c>
      <c r="AA89" s="61">
        <v>222.492425298667</v>
      </c>
      <c r="AB89" s="16">
        <v>303.29183718464401</v>
      </c>
      <c r="AC89" s="16">
        <v>254.248254663566</v>
      </c>
      <c r="AD89" s="64">
        <v>414.60393231583799</v>
      </c>
    </row>
    <row r="90" spans="14:30" x14ac:dyDescent="0.25">
      <c r="N90" s="25">
        <v>44286</v>
      </c>
      <c r="O90" s="61">
        <v>125.763894685221</v>
      </c>
      <c r="P90" s="16">
        <v>178.84820555160201</v>
      </c>
      <c r="Q90" s="16">
        <v>159.03858060047199</v>
      </c>
      <c r="R90" s="64">
        <v>260.01335106030098</v>
      </c>
      <c r="S90" s="61">
        <v>210.71021260066601</v>
      </c>
      <c r="T90" s="16">
        <v>325.861695602552</v>
      </c>
      <c r="U90" s="16">
        <v>298.90099308336698</v>
      </c>
      <c r="V90" s="64">
        <v>472.92983967415103</v>
      </c>
      <c r="W90" s="61">
        <v>211.79205646688101</v>
      </c>
      <c r="X90" s="16">
        <v>307.87622252392299</v>
      </c>
      <c r="Y90" s="16">
        <v>224.998976494933</v>
      </c>
      <c r="Z90" s="64">
        <v>350.05897812547198</v>
      </c>
      <c r="AA90" s="61">
        <v>220.49458104041199</v>
      </c>
      <c r="AB90" s="16">
        <v>315.99788402314402</v>
      </c>
      <c r="AC90" s="16">
        <v>260.20088216291498</v>
      </c>
      <c r="AD90" s="64">
        <v>427.98419703204502</v>
      </c>
    </row>
    <row r="91" spans="14:30" x14ac:dyDescent="0.25">
      <c r="N91" s="25">
        <v>44377</v>
      </c>
      <c r="O91" s="61">
        <v>128.09722006441601</v>
      </c>
      <c r="P91" s="16">
        <v>193.70878329048099</v>
      </c>
      <c r="Q91" s="16">
        <v>169.19330649139701</v>
      </c>
      <c r="R91" s="64">
        <v>274.871760122029</v>
      </c>
      <c r="S91" s="61">
        <v>216.879409102848</v>
      </c>
      <c r="T91" s="16">
        <v>331.77325102887499</v>
      </c>
      <c r="U91" s="16">
        <v>315.94626146407802</v>
      </c>
      <c r="V91" s="64">
        <v>505.96003160824102</v>
      </c>
      <c r="W91" s="61">
        <v>219.010220270725</v>
      </c>
      <c r="X91" s="16">
        <v>325.96069434126201</v>
      </c>
      <c r="Y91" s="16">
        <v>238.030106986036</v>
      </c>
      <c r="Z91" s="64">
        <v>372.700390387889</v>
      </c>
      <c r="AA91" s="61">
        <v>223.31793849917401</v>
      </c>
      <c r="AB91" s="16">
        <v>339.13191326720403</v>
      </c>
      <c r="AC91" s="16">
        <v>268.97664834996499</v>
      </c>
      <c r="AD91" s="64">
        <v>456.99025986217902</v>
      </c>
    </row>
    <row r="92" spans="14:30" x14ac:dyDescent="0.25">
      <c r="N92" s="25">
        <v>44469</v>
      </c>
      <c r="O92" s="61">
        <v>131.64465271518199</v>
      </c>
      <c r="P92" s="16">
        <v>199.474863083808</v>
      </c>
      <c r="Q92" s="16">
        <v>175.99941114077299</v>
      </c>
      <c r="R92" s="64">
        <v>285.24009960939998</v>
      </c>
      <c r="S92" s="61">
        <v>227.83878919311999</v>
      </c>
      <c r="T92" s="16">
        <v>351.78148406148898</v>
      </c>
      <c r="U92" s="16">
        <v>325.66463092130499</v>
      </c>
      <c r="V92" s="64">
        <v>523.296502009694</v>
      </c>
      <c r="W92" s="61">
        <v>229.82477868772099</v>
      </c>
      <c r="X92" s="16">
        <v>342.33030496934202</v>
      </c>
      <c r="Y92" s="16">
        <v>245.10195462517501</v>
      </c>
      <c r="Z92" s="64">
        <v>397.615329608374</v>
      </c>
      <c r="AA92" s="61">
        <v>237.824413142845</v>
      </c>
      <c r="AB92" s="16">
        <v>358.46012540717101</v>
      </c>
      <c r="AC92" s="16">
        <v>285.009518570512</v>
      </c>
      <c r="AD92" s="64">
        <v>488.52081414950197</v>
      </c>
    </row>
    <row r="93" spans="14:30" x14ac:dyDescent="0.25">
      <c r="N93" s="25">
        <v>44561</v>
      </c>
      <c r="O93" s="61">
        <v>135.23563813124301</v>
      </c>
      <c r="P93" s="16">
        <v>200.52617455129101</v>
      </c>
      <c r="Q93" s="16">
        <v>177.22079146339999</v>
      </c>
      <c r="R93" s="64">
        <v>290.117763007213</v>
      </c>
      <c r="S93" s="61">
        <v>229.36910593500099</v>
      </c>
      <c r="T93" s="16">
        <v>375.55419318805502</v>
      </c>
      <c r="U93" s="16">
        <v>324.00209586102602</v>
      </c>
      <c r="V93" s="64">
        <v>510.82213886642302</v>
      </c>
      <c r="W93" s="61">
        <v>237.19066736330299</v>
      </c>
      <c r="X93" s="16">
        <v>352.98623610117602</v>
      </c>
      <c r="Y93" s="16">
        <v>250.02340244204501</v>
      </c>
      <c r="Z93" s="64">
        <v>414.26856308640902</v>
      </c>
      <c r="AA93" s="61">
        <v>250.911530661673</v>
      </c>
      <c r="AB93" s="16">
        <v>369.21296346680901</v>
      </c>
      <c r="AC93" s="16">
        <v>293.05043846150397</v>
      </c>
      <c r="AD93" s="64">
        <v>504.99160166678701</v>
      </c>
    </row>
    <row r="94" spans="14:30" x14ac:dyDescent="0.25">
      <c r="N94" s="25">
        <v>44651</v>
      </c>
      <c r="O94" s="61">
        <v>139.23453057277499</v>
      </c>
      <c r="P94" s="16">
        <v>212.119427411586</v>
      </c>
      <c r="Q94" s="16">
        <v>180.976666126993</v>
      </c>
      <c r="R94" s="64">
        <v>302.84433099368499</v>
      </c>
      <c r="S94" s="61">
        <v>228.92257175193799</v>
      </c>
      <c r="T94" s="16">
        <v>396.87518420035599</v>
      </c>
      <c r="U94" s="16">
        <v>326.87913137294402</v>
      </c>
      <c r="V94" s="64">
        <v>508.83694368169199</v>
      </c>
      <c r="W94" s="61">
        <v>243.72699704057499</v>
      </c>
      <c r="X94" s="16">
        <v>384.33966323917298</v>
      </c>
      <c r="Y94" s="16">
        <v>260.18556636913502</v>
      </c>
      <c r="Z94" s="64">
        <v>438.966238707483</v>
      </c>
      <c r="AA94" s="61">
        <v>258.88988126021297</v>
      </c>
      <c r="AB94" s="16">
        <v>390.43896887026199</v>
      </c>
      <c r="AC94" s="16">
        <v>292.310231174585</v>
      </c>
      <c r="AD94" s="64">
        <v>526.08198508712201</v>
      </c>
    </row>
    <row r="95" spans="14:30" x14ac:dyDescent="0.25">
      <c r="N95" s="25">
        <v>44742</v>
      </c>
      <c r="O95" s="61">
        <v>143.55934845291799</v>
      </c>
      <c r="P95" s="16">
        <v>231.598161061144</v>
      </c>
      <c r="Q95" s="16">
        <v>182.49158779453001</v>
      </c>
      <c r="R95" s="64">
        <v>325.36118626658498</v>
      </c>
      <c r="S95" s="61">
        <v>241.570361310892</v>
      </c>
      <c r="T95" s="16">
        <v>423.623609974945</v>
      </c>
      <c r="U95" s="16">
        <v>347.360122383663</v>
      </c>
      <c r="V95" s="64">
        <v>532.77584499579905</v>
      </c>
      <c r="W95" s="61">
        <v>252.43192404042301</v>
      </c>
      <c r="X95" s="16">
        <v>434.30177585586</v>
      </c>
      <c r="Y95" s="16">
        <v>269.28797955910699</v>
      </c>
      <c r="Z95" s="64">
        <v>473.826655518027</v>
      </c>
      <c r="AA95" s="61">
        <v>268.89889377202098</v>
      </c>
      <c r="AB95" s="16">
        <v>420.44252255712502</v>
      </c>
      <c r="AC95" s="16">
        <v>300.37285953779099</v>
      </c>
      <c r="AD95" s="64">
        <v>546.36569758620999</v>
      </c>
    </row>
    <row r="96" spans="14:30" x14ac:dyDescent="0.25">
      <c r="N96" s="25">
        <v>44834</v>
      </c>
      <c r="O96" s="61">
        <v>137.489789514899</v>
      </c>
      <c r="P96" s="16">
        <v>237.50993542024</v>
      </c>
      <c r="Q96" s="16">
        <v>178.047052239511</v>
      </c>
      <c r="R96" s="64">
        <v>320.38302282771798</v>
      </c>
      <c r="S96" s="61">
        <v>257.090207836155</v>
      </c>
      <c r="T96" s="16">
        <v>439.40315990749798</v>
      </c>
      <c r="U96" s="16">
        <v>353.10110602091299</v>
      </c>
      <c r="V96" s="64">
        <v>546.67750423103905</v>
      </c>
      <c r="W96" s="61">
        <v>253.63097308547</v>
      </c>
      <c r="X96" s="16">
        <v>431.82902406195097</v>
      </c>
      <c r="Y96" s="16">
        <v>268.98277229168298</v>
      </c>
      <c r="Z96" s="64">
        <v>465.81375412311098</v>
      </c>
      <c r="AA96" s="61">
        <v>265.13498972663501</v>
      </c>
      <c r="AB96" s="16">
        <v>425.54798010686102</v>
      </c>
      <c r="AC96" s="16">
        <v>309.826165165021</v>
      </c>
      <c r="AD96" s="64">
        <v>523.01148720659398</v>
      </c>
    </row>
    <row r="97" spans="14:30" x14ac:dyDescent="0.25">
      <c r="N97" s="25">
        <v>44926</v>
      </c>
      <c r="O97" s="61">
        <v>133.027601685468</v>
      </c>
      <c r="P97" s="16">
        <v>232.15778754664001</v>
      </c>
      <c r="Q97" s="16">
        <v>176.216092422375</v>
      </c>
      <c r="R97" s="64">
        <v>306.646019759453</v>
      </c>
      <c r="S97" s="61">
        <v>258.97953689961997</v>
      </c>
      <c r="T97" s="16">
        <v>444.93971541604901</v>
      </c>
      <c r="U97" s="16">
        <v>343.80659510922999</v>
      </c>
      <c r="V97" s="64">
        <v>535.44429322102496</v>
      </c>
      <c r="W97" s="61">
        <v>251.847467437078</v>
      </c>
      <c r="X97" s="16">
        <v>416.80962473781301</v>
      </c>
      <c r="Y97" s="16">
        <v>268.763225455471</v>
      </c>
      <c r="Z97" s="64">
        <v>450.17610988831399</v>
      </c>
      <c r="AA97" s="61">
        <v>255.76336122639199</v>
      </c>
      <c r="AB97" s="16">
        <v>418.68969713521898</v>
      </c>
      <c r="AC97" s="16">
        <v>310.461422875567</v>
      </c>
      <c r="AD97" s="64">
        <v>504.19917276423303</v>
      </c>
    </row>
    <row r="98" spans="14:30" x14ac:dyDescent="0.25">
      <c r="N98" s="25">
        <v>45016</v>
      </c>
      <c r="O98" s="61">
        <v>135.56236145333901</v>
      </c>
      <c r="P98" s="16">
        <v>226.62585317273999</v>
      </c>
      <c r="Q98" s="16">
        <v>179.40705336924501</v>
      </c>
      <c r="R98" s="64">
        <v>300.85124040926502</v>
      </c>
      <c r="S98" s="61">
        <v>253.97294364603499</v>
      </c>
      <c r="T98" s="16">
        <v>435.19952534131198</v>
      </c>
      <c r="U98" s="16">
        <v>336.93884377346802</v>
      </c>
      <c r="V98" s="64">
        <v>525.04738436733999</v>
      </c>
      <c r="W98" s="61">
        <v>252.89954638182101</v>
      </c>
      <c r="X98" s="16">
        <v>424.73155919553</v>
      </c>
      <c r="Y98" s="16">
        <v>273.94755545909402</v>
      </c>
      <c r="Z98" s="64">
        <v>458.71519298317702</v>
      </c>
      <c r="AA98" s="61">
        <v>250.88318294070601</v>
      </c>
      <c r="AB98" s="16">
        <v>416.19927679573698</v>
      </c>
      <c r="AC98" s="16">
        <v>304.85423606834502</v>
      </c>
      <c r="AD98" s="64">
        <v>492.94464027847101</v>
      </c>
    </row>
    <row r="99" spans="14:30" ht="30" x14ac:dyDescent="0.25">
      <c r="N99" s="126" t="s">
        <v>0</v>
      </c>
      <c r="O99" s="118" t="s">
        <v>21</v>
      </c>
      <c r="P99" s="119" t="s">
        <v>22</v>
      </c>
      <c r="Q99" s="119" t="s">
        <v>23</v>
      </c>
      <c r="R99" s="120" t="s">
        <v>24</v>
      </c>
      <c r="S99" s="118" t="s">
        <v>25</v>
      </c>
      <c r="T99" s="119" t="s">
        <v>26</v>
      </c>
      <c r="U99" s="119" t="s">
        <v>27</v>
      </c>
      <c r="V99" s="120" t="s">
        <v>28</v>
      </c>
      <c r="W99" s="118" t="s">
        <v>29</v>
      </c>
      <c r="X99" s="119" t="s">
        <v>30</v>
      </c>
      <c r="Y99" s="119" t="s">
        <v>31</v>
      </c>
      <c r="Z99" s="120" t="s">
        <v>32</v>
      </c>
      <c r="AA99" s="118" t="s">
        <v>33</v>
      </c>
      <c r="AB99" s="119" t="s">
        <v>34</v>
      </c>
      <c r="AC99" s="119" t="s">
        <v>35</v>
      </c>
      <c r="AD99" s="120" t="s">
        <v>36</v>
      </c>
    </row>
    <row r="100" spans="14:30" x14ac:dyDescent="0.25">
      <c r="N100" s="107" t="s">
        <v>113</v>
      </c>
      <c r="O100" s="127">
        <f>O94/O93-1</f>
        <v>2.9569812342299606E-2</v>
      </c>
      <c r="P100" s="127">
        <f t="shared" ref="O100:AD104" si="0">P94/P93-1</f>
        <v>5.7814162596163454E-2</v>
      </c>
      <c r="Q100" s="127">
        <f t="shared" si="0"/>
        <v>2.1193194278046557E-2</v>
      </c>
      <c r="R100" s="127">
        <f t="shared" si="0"/>
        <v>4.3866903751617503E-2</v>
      </c>
      <c r="S100" s="127">
        <f t="shared" si="0"/>
        <v>-1.9467930576035908E-3</v>
      </c>
      <c r="T100" s="127">
        <f t="shared" si="0"/>
        <v>5.6772075506090092E-2</v>
      </c>
      <c r="U100" s="127">
        <f t="shared" si="0"/>
        <v>8.8796817942562445E-3</v>
      </c>
      <c r="V100" s="127">
        <f t="shared" si="0"/>
        <v>-3.886274759227204E-3</v>
      </c>
      <c r="W100" s="127">
        <f t="shared" si="0"/>
        <v>2.7557280182783694E-2</v>
      </c>
      <c r="X100" s="127">
        <f t="shared" si="0"/>
        <v>8.8823370237615107E-2</v>
      </c>
      <c r="Y100" s="127">
        <f t="shared" si="0"/>
        <v>4.0644850953284628E-2</v>
      </c>
      <c r="Z100" s="127">
        <f t="shared" si="0"/>
        <v>5.9617547218813405E-2</v>
      </c>
      <c r="AA100" s="127">
        <f t="shared" si="0"/>
        <v>3.1797464937145081E-2</v>
      </c>
      <c r="AB100" s="127">
        <f t="shared" si="0"/>
        <v>5.7489870355977191E-2</v>
      </c>
      <c r="AC100" s="127">
        <f t="shared" si="0"/>
        <v>-2.5258699178374311E-3</v>
      </c>
      <c r="AD100" s="128">
        <f t="shared" si="0"/>
        <v>4.1763830033457072E-2</v>
      </c>
    </row>
    <row r="101" spans="14:30" x14ac:dyDescent="0.25">
      <c r="N101" s="107" t="s">
        <v>113</v>
      </c>
      <c r="O101" s="127">
        <f t="shared" si="0"/>
        <v>3.1061388739932694E-2</v>
      </c>
      <c r="P101" s="127">
        <f t="shared" si="0"/>
        <v>9.1829088392561209E-2</v>
      </c>
      <c r="Q101" s="127">
        <f t="shared" si="0"/>
        <v>8.3708121049923534E-3</v>
      </c>
      <c r="R101" s="127">
        <f t="shared" si="0"/>
        <v>7.435125233818396E-2</v>
      </c>
      <c r="S101" s="127">
        <f t="shared" si="0"/>
        <v>5.5249202654682916E-2</v>
      </c>
      <c r="T101" s="127">
        <f t="shared" si="0"/>
        <v>6.7397576969905781E-2</v>
      </c>
      <c r="U101" s="127">
        <f t="shared" si="0"/>
        <v>6.2656159555660729E-2</v>
      </c>
      <c r="V101" s="127">
        <f t="shared" si="0"/>
        <v>4.7046311419326248E-2</v>
      </c>
      <c r="W101" s="127">
        <f t="shared" si="0"/>
        <v>3.5715891573549596E-2</v>
      </c>
      <c r="X101" s="127">
        <f t="shared" si="0"/>
        <v>0.12999468281678705</v>
      </c>
      <c r="Y101" s="127">
        <f t="shared" si="0"/>
        <v>3.4984312608094648E-2</v>
      </c>
      <c r="Z101" s="127">
        <f t="shared" si="0"/>
        <v>7.9414801724134731E-2</v>
      </c>
      <c r="AA101" s="127">
        <f t="shared" si="0"/>
        <v>3.866127352327009E-2</v>
      </c>
      <c r="AB101" s="127">
        <f t="shared" si="0"/>
        <v>7.684569440821587E-2</v>
      </c>
      <c r="AC101" s="127">
        <f t="shared" si="0"/>
        <v>2.7582436409454791E-2</v>
      </c>
      <c r="AD101" s="128">
        <f t="shared" si="0"/>
        <v>3.8556181496556929E-2</v>
      </c>
    </row>
    <row r="102" spans="14:30" x14ac:dyDescent="0.25">
      <c r="N102" s="107" t="s">
        <v>113</v>
      </c>
      <c r="O102" s="127">
        <f t="shared" si="0"/>
        <v>-4.2279092259948303E-2</v>
      </c>
      <c r="P102" s="127">
        <f t="shared" si="0"/>
        <v>2.5525998704001962E-2</v>
      </c>
      <c r="Q102" s="127">
        <f t="shared" si="0"/>
        <v>-2.4354742093773529E-2</v>
      </c>
      <c r="R102" s="127">
        <f t="shared" si="0"/>
        <v>-1.5300421958715504E-2</v>
      </c>
      <c r="S102" s="127">
        <f t="shared" si="0"/>
        <v>6.4245656797646378E-2</v>
      </c>
      <c r="T102" s="127">
        <f t="shared" si="0"/>
        <v>3.7248986036180209E-2</v>
      </c>
      <c r="U102" s="127">
        <f t="shared" si="0"/>
        <v>1.6527468950247037E-2</v>
      </c>
      <c r="V102" s="127">
        <f t="shared" si="0"/>
        <v>2.6092885715097713E-2</v>
      </c>
      <c r="W102" s="127">
        <f t="shared" si="0"/>
        <v>4.7499897233875821E-3</v>
      </c>
      <c r="X102" s="127">
        <f t="shared" si="0"/>
        <v>-5.693625795188284E-3</v>
      </c>
      <c r="Y102" s="127">
        <f t="shared" si="0"/>
        <v>-1.1333861538257439E-3</v>
      </c>
      <c r="Z102" s="127">
        <f t="shared" si="0"/>
        <v>-1.6911039726449362E-2</v>
      </c>
      <c r="AA102" s="127">
        <f t="shared" si="0"/>
        <v>-1.3997469430190757E-2</v>
      </c>
      <c r="AB102" s="127">
        <f t="shared" si="0"/>
        <v>1.2143057078729091E-2</v>
      </c>
      <c r="AC102" s="127">
        <f t="shared" si="0"/>
        <v>3.1471903426216974E-2</v>
      </c>
      <c r="AD102" s="128">
        <f t="shared" si="0"/>
        <v>-4.2744649751608854E-2</v>
      </c>
    </row>
    <row r="103" spans="14:30" x14ac:dyDescent="0.25">
      <c r="N103" s="107" t="s">
        <v>113</v>
      </c>
      <c r="O103" s="127">
        <f t="shared" si="0"/>
        <v>-3.2454685145528295E-2</v>
      </c>
      <c r="P103" s="127">
        <f t="shared" si="0"/>
        <v>-2.2534416777681865E-2</v>
      </c>
      <c r="Q103" s="127">
        <f t="shared" si="0"/>
        <v>-1.0283572764085869E-2</v>
      </c>
      <c r="R103" s="127">
        <f t="shared" si="0"/>
        <v>-4.2876813343670439E-2</v>
      </c>
      <c r="S103" s="127">
        <f t="shared" si="0"/>
        <v>7.3488954688971653E-3</v>
      </c>
      <c r="T103" s="127">
        <f t="shared" si="0"/>
        <v>1.2600172264843446E-2</v>
      </c>
      <c r="U103" s="127">
        <f t="shared" si="0"/>
        <v>-2.6322519961556101E-2</v>
      </c>
      <c r="V103" s="127">
        <f t="shared" si="0"/>
        <v>-2.0548149362419443E-2</v>
      </c>
      <c r="W103" s="127">
        <f t="shared" si="0"/>
        <v>-7.0318921490357678E-3</v>
      </c>
      <c r="X103" s="127">
        <f t="shared" si="0"/>
        <v>-3.4780893564910653E-2</v>
      </c>
      <c r="Y103" s="127">
        <f t="shared" si="0"/>
        <v>-8.1621151548660897E-4</v>
      </c>
      <c r="Z103" s="127">
        <f t="shared" si="0"/>
        <v>-3.3570593603949428E-2</v>
      </c>
      <c r="AA103" s="127">
        <f t="shared" si="0"/>
        <v>-3.5346630446270177E-2</v>
      </c>
      <c r="AB103" s="127">
        <f t="shared" si="0"/>
        <v>-1.6116356538503185E-2</v>
      </c>
      <c r="AC103" s="127">
        <f t="shared" si="0"/>
        <v>2.0503681805170704E-3</v>
      </c>
      <c r="AD103" s="128">
        <f t="shared" si="0"/>
        <v>-3.5969218463704489E-2</v>
      </c>
    </row>
    <row r="104" spans="14:30" x14ac:dyDescent="0.25">
      <c r="N104" s="107" t="str">
        <f>"QTR "&amp;YEAR(N98)&amp;"Q"&amp;(MONTH(N98)/3)</f>
        <v>QTR 2023Q1</v>
      </c>
      <c r="O104" s="127">
        <f>O98/O97-1</f>
        <v>1.9054389733825561E-2</v>
      </c>
      <c r="P104" s="127">
        <f t="shared" si="0"/>
        <v>-2.3828338615557554E-2</v>
      </c>
      <c r="Q104" s="127">
        <f t="shared" si="0"/>
        <v>1.8108226683528628E-2</v>
      </c>
      <c r="R104" s="127">
        <f t="shared" si="0"/>
        <v>-1.8897291915719872E-2</v>
      </c>
      <c r="S104" s="127">
        <f t="shared" si="0"/>
        <v>-1.9332003267599984E-2</v>
      </c>
      <c r="T104" s="127">
        <f t="shared" si="0"/>
        <v>-2.1891033183291553E-2</v>
      </c>
      <c r="U104" s="127">
        <f t="shared" si="0"/>
        <v>-1.9975624183649066E-2</v>
      </c>
      <c r="V104" s="127">
        <f t="shared" si="0"/>
        <v>-1.9417349265487882E-2</v>
      </c>
      <c r="W104" s="127">
        <f t="shared" si="0"/>
        <v>4.1774450045080069E-3</v>
      </c>
      <c r="X104" s="127">
        <f t="shared" si="0"/>
        <v>1.9006121710121615E-2</v>
      </c>
      <c r="Y104" s="127">
        <f t="shared" si="0"/>
        <v>1.9289580986525223E-2</v>
      </c>
      <c r="Z104" s="127">
        <f t="shared" si="0"/>
        <v>1.896831685933198E-2</v>
      </c>
      <c r="AA104" s="127">
        <f t="shared" si="0"/>
        <v>-1.908083418315043E-2</v>
      </c>
      <c r="AB104" s="127">
        <f t="shared" si="0"/>
        <v>-5.948129023766513E-3</v>
      </c>
      <c r="AC104" s="127">
        <f t="shared" si="0"/>
        <v>-1.8060816559065218E-2</v>
      </c>
      <c r="AD104" s="128">
        <f t="shared" si="0"/>
        <v>-2.2321600458128255E-2</v>
      </c>
    </row>
    <row r="105" spans="14:30" x14ac:dyDescent="0.25">
      <c r="N105" s="107" t="s">
        <v>116</v>
      </c>
      <c r="O105" s="129">
        <f>RANK(O104,$O104:$AD104)</f>
        <v>2</v>
      </c>
      <c r="P105" s="129">
        <f t="shared" ref="P105:AD105" si="1">RANK(P104,$O104:$AD104)</f>
        <v>16</v>
      </c>
      <c r="Q105" s="129">
        <f t="shared" si="1"/>
        <v>5</v>
      </c>
      <c r="R105" s="129">
        <f t="shared" si="1"/>
        <v>9</v>
      </c>
      <c r="S105" s="129">
        <f t="shared" si="1"/>
        <v>11</v>
      </c>
      <c r="T105" s="129">
        <f t="shared" si="1"/>
        <v>14</v>
      </c>
      <c r="U105" s="129">
        <f t="shared" si="1"/>
        <v>13</v>
      </c>
      <c r="V105" s="129">
        <f t="shared" si="1"/>
        <v>12</v>
      </c>
      <c r="W105" s="129">
        <f t="shared" si="1"/>
        <v>6</v>
      </c>
      <c r="X105" s="129">
        <f t="shared" si="1"/>
        <v>3</v>
      </c>
      <c r="Y105" s="129">
        <f t="shared" si="1"/>
        <v>1</v>
      </c>
      <c r="Z105" s="129">
        <f t="shared" si="1"/>
        <v>4</v>
      </c>
      <c r="AA105" s="129">
        <f t="shared" si="1"/>
        <v>10</v>
      </c>
      <c r="AB105" s="129">
        <f t="shared" si="1"/>
        <v>7</v>
      </c>
      <c r="AC105" s="129">
        <f t="shared" si="1"/>
        <v>8</v>
      </c>
      <c r="AD105" s="130">
        <f t="shared" si="1"/>
        <v>15</v>
      </c>
    </row>
    <row r="106" spans="14:30" x14ac:dyDescent="0.25">
      <c r="N106" s="107">
        <v>42825</v>
      </c>
      <c r="O106" s="131" t="s">
        <v>75</v>
      </c>
      <c r="P106" s="132" t="s">
        <v>75</v>
      </c>
      <c r="Q106" s="132" t="s">
        <v>75</v>
      </c>
      <c r="R106" s="133" t="s">
        <v>75</v>
      </c>
      <c r="S106" s="123" t="s">
        <v>75</v>
      </c>
      <c r="T106" s="110" t="s">
        <v>75</v>
      </c>
      <c r="U106" s="110" t="s">
        <v>75</v>
      </c>
      <c r="V106" s="125" t="s">
        <v>75</v>
      </c>
      <c r="W106" s="123" t="s">
        <v>75</v>
      </c>
      <c r="X106" s="110" t="s">
        <v>75</v>
      </c>
      <c r="Y106" s="110" t="s">
        <v>75</v>
      </c>
      <c r="Z106" s="125" t="s">
        <v>75</v>
      </c>
      <c r="AA106" s="123" t="s">
        <v>75</v>
      </c>
      <c r="AB106" s="110" t="s">
        <v>75</v>
      </c>
      <c r="AC106" s="110" t="s">
        <v>75</v>
      </c>
      <c r="AD106" s="125" t="s">
        <v>75</v>
      </c>
    </row>
    <row r="107" spans="14:30" x14ac:dyDescent="0.25">
      <c r="N107" s="107" t="s">
        <v>115</v>
      </c>
      <c r="O107" s="127">
        <f t="shared" ref="O107:AD111" si="2">O94/O90-1</f>
        <v>0.10711051785784886</v>
      </c>
      <c r="P107" s="127">
        <f t="shared" si="2"/>
        <v>0.18603050423329215</v>
      </c>
      <c r="Q107" s="127">
        <f t="shared" si="2"/>
        <v>0.13794190971581077</v>
      </c>
      <c r="R107" s="127">
        <f t="shared" si="2"/>
        <v>0.16472607948293727</v>
      </c>
      <c r="S107" s="127">
        <f t="shared" si="2"/>
        <v>8.6433205711712313E-2</v>
      </c>
      <c r="T107" s="127">
        <f t="shared" si="2"/>
        <v>0.21792524115635215</v>
      </c>
      <c r="U107" s="127">
        <f t="shared" si="2"/>
        <v>9.3603363444743071E-2</v>
      </c>
      <c r="V107" s="127">
        <f t="shared" si="2"/>
        <v>7.5924801091597383E-2</v>
      </c>
      <c r="W107" s="127">
        <f t="shared" si="2"/>
        <v>0.15078441140066001</v>
      </c>
      <c r="X107" s="127">
        <f t="shared" si="2"/>
        <v>0.24835773314487941</v>
      </c>
      <c r="Y107" s="127">
        <f t="shared" si="2"/>
        <v>0.15638555526937892</v>
      </c>
      <c r="Z107" s="127">
        <f t="shared" si="2"/>
        <v>0.25397794696796461</v>
      </c>
      <c r="AA107" s="127">
        <f t="shared" si="2"/>
        <v>0.17413262511319472</v>
      </c>
      <c r="AB107" s="127">
        <f t="shared" si="2"/>
        <v>0.23557463075184959</v>
      </c>
      <c r="AC107" s="127">
        <f t="shared" si="2"/>
        <v>0.1234021527704352</v>
      </c>
      <c r="AD107" s="128">
        <f t="shared" si="2"/>
        <v>0.22920890242060032</v>
      </c>
    </row>
    <row r="108" spans="14:30" x14ac:dyDescent="0.25">
      <c r="N108" s="107" t="s">
        <v>115</v>
      </c>
      <c r="O108" s="127">
        <f t="shared" si="2"/>
        <v>0.12070619784509429</v>
      </c>
      <c r="P108" s="127">
        <f t="shared" si="2"/>
        <v>0.19559968901278468</v>
      </c>
      <c r="Q108" s="127">
        <f t="shared" si="2"/>
        <v>7.8598152485477746E-2</v>
      </c>
      <c r="R108" s="127">
        <f t="shared" si="2"/>
        <v>0.18368356982958622</v>
      </c>
      <c r="S108" s="127">
        <f t="shared" si="2"/>
        <v>0.11384645647173963</v>
      </c>
      <c r="T108" s="127">
        <f t="shared" si="2"/>
        <v>0.27684678816399222</v>
      </c>
      <c r="U108" s="127">
        <f t="shared" si="2"/>
        <v>9.9427860845749061E-2</v>
      </c>
      <c r="V108" s="127">
        <f t="shared" si="2"/>
        <v>5.299986503345222E-2</v>
      </c>
      <c r="W108" s="127">
        <f t="shared" si="2"/>
        <v>0.15260339781579346</v>
      </c>
      <c r="X108" s="127">
        <f t="shared" si="2"/>
        <v>0.33237468012376703</v>
      </c>
      <c r="Y108" s="127">
        <f t="shared" si="2"/>
        <v>0.13131898720234036</v>
      </c>
      <c r="Z108" s="127">
        <f t="shared" si="2"/>
        <v>0.27133393937390449</v>
      </c>
      <c r="AA108" s="127">
        <f>AA95/AA91-1</f>
        <v>0.20410789916465033</v>
      </c>
      <c r="AB108" s="127">
        <f t="shared" si="2"/>
        <v>0.2397610077641259</v>
      </c>
      <c r="AC108" s="127">
        <f t="shared" si="2"/>
        <v>0.11672467249638885</v>
      </c>
      <c r="AD108" s="128">
        <f t="shared" si="2"/>
        <v>0.19557405392181693</v>
      </c>
    </row>
    <row r="109" spans="14:30" x14ac:dyDescent="0.25">
      <c r="N109" s="107" t="s">
        <v>115</v>
      </c>
      <c r="O109" s="127">
        <f t="shared" si="2"/>
        <v>4.4400867632376828E-2</v>
      </c>
      <c r="P109" s="127">
        <f t="shared" si="2"/>
        <v>0.19067601675932377</v>
      </c>
      <c r="Q109" s="127">
        <f t="shared" si="2"/>
        <v>1.1634363350796706E-2</v>
      </c>
      <c r="R109" s="127">
        <f t="shared" si="2"/>
        <v>0.12320470812638806</v>
      </c>
      <c r="S109" s="127">
        <f t="shared" si="2"/>
        <v>0.12838647337719578</v>
      </c>
      <c r="T109" s="127">
        <f t="shared" si="2"/>
        <v>0.24907984023028718</v>
      </c>
      <c r="U109" s="127">
        <f t="shared" si="2"/>
        <v>8.4247635434005375E-2</v>
      </c>
      <c r="V109" s="127">
        <f t="shared" si="2"/>
        <v>4.4680218827283458E-2</v>
      </c>
      <c r="W109" s="127">
        <f t="shared" si="2"/>
        <v>0.10358410669937435</v>
      </c>
      <c r="X109" s="127">
        <f t="shared" si="2"/>
        <v>0.26143966161752519</v>
      </c>
      <c r="Y109" s="127">
        <f t="shared" si="2"/>
        <v>9.7432179612879866E-2</v>
      </c>
      <c r="Z109" s="127">
        <f t="shared" si="2"/>
        <v>0.17151859960205296</v>
      </c>
      <c r="AA109" s="127">
        <f t="shared" si="2"/>
        <v>0.11483504247054066</v>
      </c>
      <c r="AB109" s="127">
        <f t="shared" si="2"/>
        <v>0.18715569722988201</v>
      </c>
      <c r="AC109" s="127">
        <f t="shared" si="2"/>
        <v>8.7073044854708348E-2</v>
      </c>
      <c r="AD109" s="128">
        <f t="shared" si="2"/>
        <v>7.0602259019687974E-2</v>
      </c>
    </row>
    <row r="110" spans="14:30" x14ac:dyDescent="0.25">
      <c r="N110" s="107" t="s">
        <v>115</v>
      </c>
      <c r="O110" s="127">
        <f t="shared" si="2"/>
        <v>-1.6327326703868938E-2</v>
      </c>
      <c r="P110" s="127">
        <f t="shared" si="2"/>
        <v>0.15774306304964791</v>
      </c>
      <c r="Q110" s="127">
        <f t="shared" si="2"/>
        <v>-5.6691939626761778E-3</v>
      </c>
      <c r="R110" s="127">
        <f t="shared" si="2"/>
        <v>5.697085411426217E-2</v>
      </c>
      <c r="S110" s="127">
        <f t="shared" si="2"/>
        <v>0.12909511437433974</v>
      </c>
      <c r="T110" s="127">
        <f t="shared" si="2"/>
        <v>0.18475501934616889</v>
      </c>
      <c r="U110" s="127">
        <f t="shared" si="2"/>
        <v>6.1124602282507157E-2</v>
      </c>
      <c r="V110" s="127">
        <f t="shared" si="2"/>
        <v>4.8201032181654391E-2</v>
      </c>
      <c r="W110" s="127">
        <f t="shared" si="2"/>
        <v>6.1793325330651738E-2</v>
      </c>
      <c r="X110" s="127">
        <f t="shared" si="2"/>
        <v>0.1808098506660849</v>
      </c>
      <c r="Y110" s="127">
        <f t="shared" si="2"/>
        <v>7.4952275788542799E-2</v>
      </c>
      <c r="Z110" s="127">
        <f t="shared" si="2"/>
        <v>8.6676977211073813E-2</v>
      </c>
      <c r="AA110" s="127">
        <f t="shared" si="2"/>
        <v>1.9336817849400223E-2</v>
      </c>
      <c r="AB110" s="127">
        <f t="shared" si="2"/>
        <v>0.13400594931401355</v>
      </c>
      <c r="AC110" s="127">
        <f t="shared" si="2"/>
        <v>5.9412927363185597E-2</v>
      </c>
      <c r="AD110" s="128">
        <f t="shared" si="2"/>
        <v>-1.5691922399074798E-3</v>
      </c>
    </row>
    <row r="111" spans="14:30" x14ac:dyDescent="0.25">
      <c r="N111" s="107" t="str">
        <f>"Y/Y "&amp;RIGHT(N104,4)</f>
        <v>Y/Y 23Q1</v>
      </c>
      <c r="O111" s="127">
        <f>O98/O94-1</f>
        <v>-2.6373982835505072E-2</v>
      </c>
      <c r="P111" s="127">
        <f t="shared" si="2"/>
        <v>6.838801112265136E-2</v>
      </c>
      <c r="Q111" s="127">
        <f t="shared" si="2"/>
        <v>-8.6730117828923703E-3</v>
      </c>
      <c r="R111" s="127">
        <f t="shared" si="2"/>
        <v>-6.5812378850886866E-3</v>
      </c>
      <c r="S111" s="127">
        <f t="shared" si="2"/>
        <v>0.10942726923949531</v>
      </c>
      <c r="T111" s="127">
        <f t="shared" si="2"/>
        <v>9.656522419806568E-2</v>
      </c>
      <c r="U111" s="127">
        <f t="shared" si="2"/>
        <v>3.0775021820058202E-2</v>
      </c>
      <c r="V111" s="127">
        <f t="shared" si="2"/>
        <v>3.1857829677926386E-2</v>
      </c>
      <c r="W111" s="127">
        <f t="shared" si="2"/>
        <v>3.7634523268339493E-2</v>
      </c>
      <c r="X111" s="127">
        <f t="shared" si="2"/>
        <v>0.10509426900137897</v>
      </c>
      <c r="Y111" s="127">
        <f t="shared" si="2"/>
        <v>5.289297666279591E-2</v>
      </c>
      <c r="Z111" s="127">
        <f t="shared" si="2"/>
        <v>4.498968835016548E-2</v>
      </c>
      <c r="AA111" s="127">
        <f t="shared" si="2"/>
        <v>-3.0927042341447719E-2</v>
      </c>
      <c r="AB111" s="127">
        <f t="shared" si="2"/>
        <v>6.5977809540919141E-2</v>
      </c>
      <c r="AC111" s="127">
        <f t="shared" si="2"/>
        <v>4.2913328224450709E-2</v>
      </c>
      <c r="AD111" s="128">
        <f t="shared" si="2"/>
        <v>-6.2988936606835688E-2</v>
      </c>
    </row>
    <row r="112" spans="14:30" x14ac:dyDescent="0.25">
      <c r="N112" s="107" t="s">
        <v>116</v>
      </c>
      <c r="O112" s="129">
        <f>RANK(O111,$O111:$AD111)</f>
        <v>14</v>
      </c>
      <c r="P112" s="129">
        <f t="shared" ref="P112:AD112" si="3">RANK(P111,$O111:$AD111)</f>
        <v>4</v>
      </c>
      <c r="Q112" s="129">
        <f t="shared" si="3"/>
        <v>13</v>
      </c>
      <c r="R112" s="129">
        <f t="shared" si="3"/>
        <v>12</v>
      </c>
      <c r="S112" s="129">
        <f t="shared" si="3"/>
        <v>1</v>
      </c>
      <c r="T112" s="129">
        <f t="shared" si="3"/>
        <v>3</v>
      </c>
      <c r="U112" s="129">
        <f t="shared" si="3"/>
        <v>11</v>
      </c>
      <c r="V112" s="129">
        <f t="shared" si="3"/>
        <v>10</v>
      </c>
      <c r="W112" s="129">
        <f t="shared" si="3"/>
        <v>9</v>
      </c>
      <c r="X112" s="129">
        <f t="shared" si="3"/>
        <v>2</v>
      </c>
      <c r="Y112" s="129">
        <f t="shared" si="3"/>
        <v>6</v>
      </c>
      <c r="Z112" s="129">
        <f t="shared" si="3"/>
        <v>7</v>
      </c>
      <c r="AA112" s="129">
        <f t="shared" si="3"/>
        <v>15</v>
      </c>
      <c r="AB112" s="129">
        <f t="shared" si="3"/>
        <v>5</v>
      </c>
      <c r="AC112" s="129">
        <f t="shared" si="3"/>
        <v>8</v>
      </c>
      <c r="AD112" s="130">
        <f t="shared" si="3"/>
        <v>16</v>
      </c>
    </row>
    <row r="113" spans="14:30" x14ac:dyDescent="0.25">
      <c r="N113" s="25">
        <v>46387</v>
      </c>
      <c r="O113" s="61" t="s">
        <v>75</v>
      </c>
      <c r="P113" s="16" t="s">
        <v>75</v>
      </c>
      <c r="Q113" s="16" t="s">
        <v>75</v>
      </c>
      <c r="R113" s="64" t="s">
        <v>75</v>
      </c>
      <c r="S113" s="61" t="s">
        <v>75</v>
      </c>
      <c r="T113" s="16" t="s">
        <v>75</v>
      </c>
      <c r="U113" s="16" t="s">
        <v>75</v>
      </c>
      <c r="V113" s="64" t="s">
        <v>75</v>
      </c>
      <c r="W113" s="61" t="s">
        <v>75</v>
      </c>
      <c r="X113" s="16" t="s">
        <v>75</v>
      </c>
      <c r="Y113" s="16" t="s">
        <v>75</v>
      </c>
      <c r="Z113" s="64" t="s">
        <v>75</v>
      </c>
      <c r="AA113" s="61" t="s">
        <v>75</v>
      </c>
      <c r="AB113" s="16" t="s">
        <v>75</v>
      </c>
      <c r="AC113" s="16" t="s">
        <v>75</v>
      </c>
      <c r="AD113" s="64" t="s">
        <v>75</v>
      </c>
    </row>
    <row r="114" spans="14:30" x14ac:dyDescent="0.25">
      <c r="N114" s="25">
        <v>46477</v>
      </c>
      <c r="O114" s="61" t="s">
        <v>75</v>
      </c>
      <c r="P114" s="16" t="s">
        <v>75</v>
      </c>
      <c r="Q114" s="16" t="s">
        <v>75</v>
      </c>
      <c r="R114" s="64" t="s">
        <v>75</v>
      </c>
      <c r="S114" s="61" t="s">
        <v>75</v>
      </c>
      <c r="T114" s="16" t="s">
        <v>75</v>
      </c>
      <c r="U114" s="16" t="s">
        <v>75</v>
      </c>
      <c r="V114" s="64" t="s">
        <v>75</v>
      </c>
      <c r="W114" s="61" t="s">
        <v>75</v>
      </c>
      <c r="X114" s="16" t="s">
        <v>75</v>
      </c>
      <c r="Y114" s="16" t="s">
        <v>75</v>
      </c>
      <c r="Z114" s="64" t="s">
        <v>75</v>
      </c>
      <c r="AA114" s="61" t="s">
        <v>75</v>
      </c>
      <c r="AB114" s="16" t="s">
        <v>75</v>
      </c>
      <c r="AC114" s="16" t="s">
        <v>75</v>
      </c>
      <c r="AD114" s="64" t="s">
        <v>75</v>
      </c>
    </row>
    <row r="115" spans="14:30" x14ac:dyDescent="0.25">
      <c r="N115" s="25">
        <v>46568</v>
      </c>
      <c r="O115" s="61" t="s">
        <v>75</v>
      </c>
      <c r="P115" s="16" t="s">
        <v>75</v>
      </c>
      <c r="Q115" s="16" t="s">
        <v>75</v>
      </c>
      <c r="R115" s="64" t="s">
        <v>75</v>
      </c>
      <c r="S115" s="61" t="s">
        <v>75</v>
      </c>
      <c r="T115" s="16" t="s">
        <v>75</v>
      </c>
      <c r="U115" s="16" t="s">
        <v>75</v>
      </c>
      <c r="V115" s="64" t="s">
        <v>75</v>
      </c>
      <c r="W115" s="61" t="s">
        <v>75</v>
      </c>
      <c r="X115" s="16" t="s">
        <v>75</v>
      </c>
      <c r="Y115" s="16" t="s">
        <v>75</v>
      </c>
      <c r="Z115" s="64" t="s">
        <v>75</v>
      </c>
      <c r="AA115" s="61" t="s">
        <v>75</v>
      </c>
      <c r="AB115" s="16" t="s">
        <v>75</v>
      </c>
      <c r="AC115" s="16" t="s">
        <v>75</v>
      </c>
      <c r="AD115" s="64" t="s">
        <v>75</v>
      </c>
    </row>
    <row r="116" spans="14:30" x14ac:dyDescent="0.25">
      <c r="N116" s="25">
        <v>46660</v>
      </c>
      <c r="O116" s="61" t="s">
        <v>75</v>
      </c>
      <c r="P116" s="16" t="s">
        <v>75</v>
      </c>
      <c r="Q116" s="16" t="s">
        <v>75</v>
      </c>
      <c r="R116" s="64" t="s">
        <v>75</v>
      </c>
      <c r="S116" s="61" t="s">
        <v>75</v>
      </c>
      <c r="T116" s="16" t="s">
        <v>75</v>
      </c>
      <c r="U116" s="16" t="s">
        <v>75</v>
      </c>
      <c r="V116" s="64" t="s">
        <v>75</v>
      </c>
      <c r="W116" s="61" t="s">
        <v>75</v>
      </c>
      <c r="X116" s="16" t="s">
        <v>75</v>
      </c>
      <c r="Y116" s="16" t="s">
        <v>75</v>
      </c>
      <c r="Z116" s="64" t="s">
        <v>75</v>
      </c>
      <c r="AA116" s="61" t="s">
        <v>75</v>
      </c>
      <c r="AB116" s="16" t="s">
        <v>75</v>
      </c>
      <c r="AC116" s="16" t="s">
        <v>75</v>
      </c>
      <c r="AD116" s="64" t="s">
        <v>75</v>
      </c>
    </row>
    <row r="117" spans="14:30" x14ac:dyDescent="0.25">
      <c r="N117" s="25">
        <v>46752</v>
      </c>
      <c r="O117" s="61" t="s">
        <v>75</v>
      </c>
      <c r="P117" s="16" t="s">
        <v>75</v>
      </c>
      <c r="Q117" s="16" t="s">
        <v>75</v>
      </c>
      <c r="R117" s="64" t="s">
        <v>75</v>
      </c>
      <c r="S117" s="61" t="s">
        <v>75</v>
      </c>
      <c r="T117" s="16" t="s">
        <v>75</v>
      </c>
      <c r="U117" s="16" t="s">
        <v>75</v>
      </c>
      <c r="V117" s="64" t="s">
        <v>75</v>
      </c>
      <c r="W117" s="61" t="s">
        <v>75</v>
      </c>
      <c r="X117" s="16" t="s">
        <v>75</v>
      </c>
      <c r="Y117" s="16" t="s">
        <v>75</v>
      </c>
      <c r="Z117" s="64" t="s">
        <v>75</v>
      </c>
      <c r="AA117" s="61" t="s">
        <v>75</v>
      </c>
      <c r="AB117" s="16" t="s">
        <v>75</v>
      </c>
      <c r="AC117" s="16" t="s">
        <v>75</v>
      </c>
      <c r="AD117" s="64" t="s">
        <v>75</v>
      </c>
    </row>
    <row r="118" spans="14:30" x14ac:dyDescent="0.25">
      <c r="N118" s="25">
        <v>46843</v>
      </c>
      <c r="O118" s="61" t="s">
        <v>75</v>
      </c>
      <c r="P118" s="16" t="s">
        <v>75</v>
      </c>
      <c r="Q118" s="16" t="s">
        <v>75</v>
      </c>
      <c r="R118" s="64" t="s">
        <v>75</v>
      </c>
      <c r="S118" s="61" t="s">
        <v>75</v>
      </c>
      <c r="T118" s="16" t="s">
        <v>75</v>
      </c>
      <c r="U118" s="16" t="s">
        <v>75</v>
      </c>
      <c r="V118" s="64" t="s">
        <v>75</v>
      </c>
      <c r="W118" s="61" t="s">
        <v>75</v>
      </c>
      <c r="X118" s="16" t="s">
        <v>75</v>
      </c>
      <c r="Y118" s="16" t="s">
        <v>75</v>
      </c>
      <c r="Z118" s="64" t="s">
        <v>75</v>
      </c>
      <c r="AA118" s="61" t="s">
        <v>75</v>
      </c>
      <c r="AB118" s="16" t="s">
        <v>75</v>
      </c>
      <c r="AC118" s="16" t="s">
        <v>75</v>
      </c>
      <c r="AD118" s="64" t="s">
        <v>75</v>
      </c>
    </row>
    <row r="119" spans="14:30" x14ac:dyDescent="0.25">
      <c r="N119" s="25">
        <v>46934</v>
      </c>
      <c r="O119" s="61" t="s">
        <v>75</v>
      </c>
      <c r="P119" s="16" t="s">
        <v>75</v>
      </c>
      <c r="Q119" s="16" t="s">
        <v>75</v>
      </c>
      <c r="R119" s="64" t="s">
        <v>75</v>
      </c>
      <c r="S119" s="61" t="s">
        <v>75</v>
      </c>
      <c r="T119" s="16" t="s">
        <v>75</v>
      </c>
      <c r="U119" s="16" t="s">
        <v>75</v>
      </c>
      <c r="V119" s="64" t="s">
        <v>75</v>
      </c>
      <c r="W119" s="61" t="s">
        <v>75</v>
      </c>
      <c r="X119" s="16" t="s">
        <v>75</v>
      </c>
      <c r="Y119" s="16" t="s">
        <v>75</v>
      </c>
      <c r="Z119" s="64" t="s">
        <v>75</v>
      </c>
      <c r="AA119" s="61" t="s">
        <v>75</v>
      </c>
      <c r="AB119" s="16" t="s">
        <v>75</v>
      </c>
      <c r="AC119" s="16" t="s">
        <v>75</v>
      </c>
      <c r="AD119" s="64" t="s">
        <v>75</v>
      </c>
    </row>
    <row r="120" spans="14:30" x14ac:dyDescent="0.25">
      <c r="N120" s="25">
        <v>47026</v>
      </c>
      <c r="O120" s="61" t="s">
        <v>75</v>
      </c>
      <c r="P120" s="16" t="s">
        <v>75</v>
      </c>
      <c r="Q120" s="16" t="s">
        <v>75</v>
      </c>
      <c r="R120" s="64" t="s">
        <v>75</v>
      </c>
      <c r="S120" s="61" t="s">
        <v>75</v>
      </c>
      <c r="T120" s="16" t="s">
        <v>75</v>
      </c>
      <c r="U120" s="16" t="s">
        <v>75</v>
      </c>
      <c r="V120" s="64" t="s">
        <v>75</v>
      </c>
      <c r="W120" s="61" t="s">
        <v>75</v>
      </c>
      <c r="X120" s="16" t="s">
        <v>75</v>
      </c>
      <c r="Y120" s="16" t="s">
        <v>75</v>
      </c>
      <c r="Z120" s="64" t="s">
        <v>75</v>
      </c>
      <c r="AA120" s="61" t="s">
        <v>75</v>
      </c>
      <c r="AB120" s="16" t="s">
        <v>75</v>
      </c>
      <c r="AC120" s="16" t="s">
        <v>75</v>
      </c>
      <c r="AD120" s="64" t="s">
        <v>75</v>
      </c>
    </row>
    <row r="121" spans="14:30" x14ac:dyDescent="0.25">
      <c r="N121" s="25">
        <v>47118</v>
      </c>
      <c r="O121" s="61" t="s">
        <v>75</v>
      </c>
      <c r="P121" s="16" t="s">
        <v>75</v>
      </c>
      <c r="Q121" s="16" t="s">
        <v>75</v>
      </c>
      <c r="R121" s="64" t="s">
        <v>75</v>
      </c>
      <c r="S121" s="61" t="s">
        <v>75</v>
      </c>
      <c r="T121" s="16" t="s">
        <v>75</v>
      </c>
      <c r="U121" s="16" t="s">
        <v>75</v>
      </c>
      <c r="V121" s="64" t="s">
        <v>75</v>
      </c>
      <c r="W121" s="61" t="s">
        <v>75</v>
      </c>
      <c r="X121" s="16" t="s">
        <v>75</v>
      </c>
      <c r="Y121" s="16" t="s">
        <v>75</v>
      </c>
      <c r="Z121" s="64" t="s">
        <v>75</v>
      </c>
      <c r="AA121" s="61" t="s">
        <v>75</v>
      </c>
      <c r="AB121" s="16" t="s">
        <v>75</v>
      </c>
      <c r="AC121" s="16" t="s">
        <v>75</v>
      </c>
      <c r="AD121" s="64" t="s">
        <v>75</v>
      </c>
    </row>
    <row r="122" spans="14:30" x14ac:dyDescent="0.25">
      <c r="N122" s="25">
        <v>47208</v>
      </c>
      <c r="O122" s="61" t="s">
        <v>75</v>
      </c>
      <c r="P122" s="16" t="s">
        <v>75</v>
      </c>
      <c r="Q122" s="16" t="s">
        <v>75</v>
      </c>
      <c r="R122" s="64" t="s">
        <v>75</v>
      </c>
      <c r="S122" s="61" t="s">
        <v>75</v>
      </c>
      <c r="T122" s="16" t="s">
        <v>75</v>
      </c>
      <c r="U122" s="16" t="s">
        <v>75</v>
      </c>
      <c r="V122" s="64" t="s">
        <v>75</v>
      </c>
      <c r="W122" s="61" t="s">
        <v>75</v>
      </c>
      <c r="X122" s="16" t="s">
        <v>75</v>
      </c>
      <c r="Y122" s="16" t="s">
        <v>75</v>
      </c>
      <c r="Z122" s="64" t="s">
        <v>75</v>
      </c>
      <c r="AA122" s="61" t="s">
        <v>75</v>
      </c>
      <c r="AB122" s="16" t="s">
        <v>75</v>
      </c>
      <c r="AC122" s="16" t="s">
        <v>75</v>
      </c>
      <c r="AD122" s="64" t="s">
        <v>75</v>
      </c>
    </row>
    <row r="123" spans="14:30" x14ac:dyDescent="0.25">
      <c r="N123" s="25">
        <v>47299</v>
      </c>
      <c r="O123" s="61" t="s">
        <v>75</v>
      </c>
      <c r="P123" s="16" t="s">
        <v>75</v>
      </c>
      <c r="Q123" s="16" t="s">
        <v>75</v>
      </c>
      <c r="R123" s="64" t="s">
        <v>75</v>
      </c>
      <c r="S123" s="61" t="s">
        <v>75</v>
      </c>
      <c r="T123" s="16" t="s">
        <v>75</v>
      </c>
      <c r="U123" s="16" t="s">
        <v>75</v>
      </c>
      <c r="V123" s="64" t="s">
        <v>75</v>
      </c>
      <c r="W123" s="61" t="s">
        <v>75</v>
      </c>
      <c r="X123" s="16" t="s">
        <v>75</v>
      </c>
      <c r="Y123" s="16" t="s">
        <v>75</v>
      </c>
      <c r="Z123" s="64" t="s">
        <v>75</v>
      </c>
      <c r="AA123" s="61" t="s">
        <v>75</v>
      </c>
      <c r="AB123" s="16" t="s">
        <v>75</v>
      </c>
      <c r="AC123" s="16" t="s">
        <v>75</v>
      </c>
      <c r="AD123" s="64" t="s">
        <v>75</v>
      </c>
    </row>
    <row r="124" spans="14:30" x14ac:dyDescent="0.25">
      <c r="N124" s="25">
        <v>47391</v>
      </c>
      <c r="O124" s="61" t="s">
        <v>75</v>
      </c>
      <c r="P124" s="16" t="s">
        <v>75</v>
      </c>
      <c r="Q124" s="16" t="s">
        <v>75</v>
      </c>
      <c r="R124" s="64" t="s">
        <v>75</v>
      </c>
      <c r="S124" s="61" t="s">
        <v>75</v>
      </c>
      <c r="T124" s="16" t="s">
        <v>75</v>
      </c>
      <c r="U124" s="16" t="s">
        <v>75</v>
      </c>
      <c r="V124" s="64" t="s">
        <v>75</v>
      </c>
      <c r="W124" s="61" t="s">
        <v>75</v>
      </c>
      <c r="X124" s="16" t="s">
        <v>75</v>
      </c>
      <c r="Y124" s="16" t="s">
        <v>75</v>
      </c>
      <c r="Z124" s="64" t="s">
        <v>75</v>
      </c>
      <c r="AA124" s="61" t="s">
        <v>75</v>
      </c>
      <c r="AB124" s="16" t="s">
        <v>75</v>
      </c>
      <c r="AC124" s="16" t="s">
        <v>75</v>
      </c>
      <c r="AD124" s="64" t="s">
        <v>75</v>
      </c>
    </row>
    <row r="125" spans="14:30" x14ac:dyDescent="0.25">
      <c r="N125" s="25">
        <v>47483</v>
      </c>
      <c r="O125" s="61" t="s">
        <v>75</v>
      </c>
      <c r="P125" s="16" t="s">
        <v>75</v>
      </c>
      <c r="Q125" s="16" t="s">
        <v>75</v>
      </c>
      <c r="R125" s="64" t="s">
        <v>75</v>
      </c>
      <c r="S125" s="61" t="s">
        <v>75</v>
      </c>
      <c r="T125" s="16" t="s">
        <v>75</v>
      </c>
      <c r="U125" s="16" t="s">
        <v>75</v>
      </c>
      <c r="V125" s="64" t="s">
        <v>75</v>
      </c>
      <c r="W125" s="61" t="s">
        <v>75</v>
      </c>
      <c r="X125" s="16" t="s">
        <v>75</v>
      </c>
      <c r="Y125" s="16" t="s">
        <v>75</v>
      </c>
      <c r="Z125" s="64" t="s">
        <v>75</v>
      </c>
      <c r="AA125" s="61" t="s">
        <v>75</v>
      </c>
      <c r="AB125" s="16" t="s">
        <v>75</v>
      </c>
      <c r="AC125" s="16" t="s">
        <v>75</v>
      </c>
      <c r="AD125" s="64" t="s">
        <v>75</v>
      </c>
    </row>
    <row r="126" spans="14:30" x14ac:dyDescent="0.25">
      <c r="N126" s="25">
        <v>47573</v>
      </c>
      <c r="O126" s="61" t="s">
        <v>75</v>
      </c>
      <c r="P126" s="16" t="s">
        <v>75</v>
      </c>
      <c r="Q126" s="16" t="s">
        <v>75</v>
      </c>
      <c r="R126" s="64" t="s">
        <v>75</v>
      </c>
      <c r="S126" s="61" t="s">
        <v>75</v>
      </c>
      <c r="T126" s="16" t="s">
        <v>75</v>
      </c>
      <c r="U126" s="16" t="s">
        <v>75</v>
      </c>
      <c r="V126" s="64" t="s">
        <v>75</v>
      </c>
      <c r="W126" s="61" t="s">
        <v>75</v>
      </c>
      <c r="X126" s="16" t="s">
        <v>75</v>
      </c>
      <c r="Y126" s="16" t="s">
        <v>75</v>
      </c>
      <c r="Z126" s="64" t="s">
        <v>75</v>
      </c>
      <c r="AA126" s="61" t="s">
        <v>75</v>
      </c>
      <c r="AB126" s="16" t="s">
        <v>75</v>
      </c>
      <c r="AC126" s="16" t="s">
        <v>75</v>
      </c>
      <c r="AD126" s="64" t="s">
        <v>75</v>
      </c>
    </row>
    <row r="127" spans="14:30" x14ac:dyDescent="0.25">
      <c r="N127" s="25">
        <v>47664</v>
      </c>
      <c r="O127" s="61" t="s">
        <v>75</v>
      </c>
      <c r="P127" s="16" t="s">
        <v>75</v>
      </c>
      <c r="Q127" s="16" t="s">
        <v>75</v>
      </c>
      <c r="R127" s="64" t="s">
        <v>75</v>
      </c>
      <c r="S127" s="61" t="s">
        <v>75</v>
      </c>
      <c r="T127" s="16" t="s">
        <v>75</v>
      </c>
      <c r="U127" s="16" t="s">
        <v>75</v>
      </c>
      <c r="V127" s="64" t="s">
        <v>75</v>
      </c>
      <c r="W127" s="61" t="s">
        <v>75</v>
      </c>
      <c r="X127" s="16" t="s">
        <v>75</v>
      </c>
      <c r="Y127" s="16" t="s">
        <v>75</v>
      </c>
      <c r="Z127" s="64" t="s">
        <v>75</v>
      </c>
      <c r="AA127" s="61" t="s">
        <v>75</v>
      </c>
      <c r="AB127" s="16" t="s">
        <v>75</v>
      </c>
      <c r="AC127" s="16" t="s">
        <v>75</v>
      </c>
      <c r="AD127" s="64" t="s">
        <v>75</v>
      </c>
    </row>
    <row r="128" spans="14:30" x14ac:dyDescent="0.25">
      <c r="N128" s="25">
        <v>47756</v>
      </c>
      <c r="O128" s="61" t="s">
        <v>75</v>
      </c>
      <c r="P128" s="16" t="s">
        <v>75</v>
      </c>
      <c r="Q128" s="16" t="s">
        <v>75</v>
      </c>
      <c r="R128" s="64" t="s">
        <v>75</v>
      </c>
      <c r="S128" s="61" t="s">
        <v>75</v>
      </c>
      <c r="T128" s="16" t="s">
        <v>75</v>
      </c>
      <c r="U128" s="16" t="s">
        <v>75</v>
      </c>
      <c r="V128" s="64" t="s">
        <v>75</v>
      </c>
      <c r="W128" s="61" t="s">
        <v>75</v>
      </c>
      <c r="X128" s="16" t="s">
        <v>75</v>
      </c>
      <c r="Y128" s="16" t="s">
        <v>75</v>
      </c>
      <c r="Z128" s="64" t="s">
        <v>75</v>
      </c>
      <c r="AA128" s="61" t="s">
        <v>75</v>
      </c>
      <c r="AB128" s="16" t="s">
        <v>75</v>
      </c>
      <c r="AC128" s="16" t="s">
        <v>75</v>
      </c>
      <c r="AD128" s="64" t="s">
        <v>75</v>
      </c>
    </row>
    <row r="129" spans="14:30" x14ac:dyDescent="0.25">
      <c r="N129" s="25">
        <v>47848</v>
      </c>
      <c r="O129" s="61" t="s">
        <v>75</v>
      </c>
      <c r="P129" s="16" t="s">
        <v>75</v>
      </c>
      <c r="Q129" s="16" t="s">
        <v>75</v>
      </c>
      <c r="R129" s="64" t="s">
        <v>75</v>
      </c>
      <c r="S129" s="61" t="s">
        <v>75</v>
      </c>
      <c r="T129" s="16" t="s">
        <v>75</v>
      </c>
      <c r="U129" s="16" t="s">
        <v>75</v>
      </c>
      <c r="V129" s="64" t="s">
        <v>75</v>
      </c>
      <c r="W129" s="61" t="s">
        <v>75</v>
      </c>
      <c r="X129" s="16" t="s">
        <v>75</v>
      </c>
      <c r="Y129" s="16" t="s">
        <v>75</v>
      </c>
      <c r="Z129" s="64" t="s">
        <v>75</v>
      </c>
      <c r="AA129" s="61" t="s">
        <v>75</v>
      </c>
      <c r="AB129" s="16" t="s">
        <v>75</v>
      </c>
      <c r="AC129" s="16" t="s">
        <v>75</v>
      </c>
      <c r="AD129" s="64" t="s">
        <v>75</v>
      </c>
    </row>
    <row r="130" spans="14:30" x14ac:dyDescent="0.25">
      <c r="N130" s="25">
        <v>47938</v>
      </c>
      <c r="O130" s="61" t="s">
        <v>75</v>
      </c>
      <c r="P130" s="16" t="s">
        <v>75</v>
      </c>
      <c r="Q130" s="16" t="s">
        <v>75</v>
      </c>
      <c r="R130" s="64" t="s">
        <v>75</v>
      </c>
      <c r="S130" s="61" t="s">
        <v>75</v>
      </c>
      <c r="T130" s="16" t="s">
        <v>75</v>
      </c>
      <c r="U130" s="16" t="s">
        <v>75</v>
      </c>
      <c r="V130" s="64" t="s">
        <v>75</v>
      </c>
      <c r="W130" s="61" t="s">
        <v>75</v>
      </c>
      <c r="X130" s="16" t="s">
        <v>75</v>
      </c>
      <c r="Y130" s="16" t="s">
        <v>75</v>
      </c>
      <c r="Z130" s="64" t="s">
        <v>75</v>
      </c>
      <c r="AA130" s="61" t="s">
        <v>75</v>
      </c>
      <c r="AB130" s="16" t="s">
        <v>75</v>
      </c>
      <c r="AC130" s="16" t="s">
        <v>75</v>
      </c>
      <c r="AD130" s="64" t="s">
        <v>75</v>
      </c>
    </row>
    <row r="131" spans="14:30" x14ac:dyDescent="0.25">
      <c r="N131" s="25">
        <v>48029</v>
      </c>
      <c r="O131" s="61" t="s">
        <v>75</v>
      </c>
      <c r="P131" s="16" t="s">
        <v>75</v>
      </c>
      <c r="Q131" s="16" t="s">
        <v>75</v>
      </c>
      <c r="R131" s="64" t="s">
        <v>75</v>
      </c>
      <c r="S131" s="61" t="s">
        <v>75</v>
      </c>
      <c r="T131" s="16" t="s">
        <v>75</v>
      </c>
      <c r="U131" s="16" t="s">
        <v>75</v>
      </c>
      <c r="V131" s="64" t="s">
        <v>75</v>
      </c>
      <c r="W131" s="61" t="s">
        <v>75</v>
      </c>
      <c r="X131" s="16" t="s">
        <v>75</v>
      </c>
      <c r="Y131" s="16" t="s">
        <v>75</v>
      </c>
      <c r="Z131" s="64" t="s">
        <v>75</v>
      </c>
      <c r="AA131" s="61" t="s">
        <v>75</v>
      </c>
      <c r="AB131" s="16" t="s">
        <v>75</v>
      </c>
      <c r="AC131" s="16" t="s">
        <v>75</v>
      </c>
      <c r="AD131" s="64" t="s">
        <v>75</v>
      </c>
    </row>
    <row r="132" spans="14:30" x14ac:dyDescent="0.25">
      <c r="N132" s="25">
        <v>48121</v>
      </c>
      <c r="O132" s="61" t="s">
        <v>75</v>
      </c>
      <c r="P132" s="16" t="s">
        <v>75</v>
      </c>
      <c r="Q132" s="16" t="s">
        <v>75</v>
      </c>
      <c r="R132" s="64" t="s">
        <v>75</v>
      </c>
      <c r="S132" s="61" t="s">
        <v>75</v>
      </c>
      <c r="T132" s="16" t="s">
        <v>75</v>
      </c>
      <c r="U132" s="16" t="s">
        <v>75</v>
      </c>
      <c r="V132" s="64" t="s">
        <v>75</v>
      </c>
      <c r="W132" s="61" t="s">
        <v>75</v>
      </c>
      <c r="X132" s="16" t="s">
        <v>75</v>
      </c>
      <c r="Y132" s="16" t="s">
        <v>75</v>
      </c>
      <c r="Z132" s="64" t="s">
        <v>75</v>
      </c>
      <c r="AA132" s="61" t="s">
        <v>75</v>
      </c>
      <c r="AB132" s="16" t="s">
        <v>75</v>
      </c>
      <c r="AC132" s="16" t="s">
        <v>75</v>
      </c>
      <c r="AD132" s="64" t="s">
        <v>75</v>
      </c>
    </row>
    <row r="133" spans="14:30" x14ac:dyDescent="0.25">
      <c r="N133" s="25">
        <v>48213</v>
      </c>
      <c r="O133" s="61" t="s">
        <v>75</v>
      </c>
      <c r="P133" s="16" t="s">
        <v>75</v>
      </c>
      <c r="Q133" s="16" t="s">
        <v>75</v>
      </c>
      <c r="R133" s="64" t="s">
        <v>75</v>
      </c>
      <c r="S133" s="61" t="s">
        <v>75</v>
      </c>
      <c r="T133" s="16" t="s">
        <v>75</v>
      </c>
      <c r="U133" s="16" t="s">
        <v>75</v>
      </c>
      <c r="V133" s="64" t="s">
        <v>75</v>
      </c>
      <c r="W133" s="61" t="s">
        <v>75</v>
      </c>
      <c r="X133" s="16" t="s">
        <v>75</v>
      </c>
      <c r="Y133" s="16" t="s">
        <v>75</v>
      </c>
      <c r="Z133" s="64" t="s">
        <v>75</v>
      </c>
      <c r="AA133" s="61" t="s">
        <v>75</v>
      </c>
      <c r="AB133" s="16" t="s">
        <v>75</v>
      </c>
      <c r="AC133" s="16" t="s">
        <v>75</v>
      </c>
      <c r="AD133" s="64" t="s">
        <v>75</v>
      </c>
    </row>
    <row r="134" spans="14:30" x14ac:dyDescent="0.25">
      <c r="N134" s="25">
        <v>48304</v>
      </c>
      <c r="O134" s="61" t="s">
        <v>75</v>
      </c>
      <c r="P134" s="16" t="s">
        <v>75</v>
      </c>
      <c r="Q134" s="16" t="s">
        <v>75</v>
      </c>
      <c r="R134" s="64" t="s">
        <v>75</v>
      </c>
      <c r="S134" s="61" t="s">
        <v>75</v>
      </c>
      <c r="T134" s="16" t="s">
        <v>75</v>
      </c>
      <c r="U134" s="16" t="s">
        <v>75</v>
      </c>
      <c r="V134" s="64" t="s">
        <v>75</v>
      </c>
      <c r="W134" s="61" t="s">
        <v>75</v>
      </c>
      <c r="X134" s="16" t="s">
        <v>75</v>
      </c>
      <c r="Y134" s="16" t="s">
        <v>75</v>
      </c>
      <c r="Z134" s="64" t="s">
        <v>75</v>
      </c>
      <c r="AA134" s="61" t="s">
        <v>75</v>
      </c>
      <c r="AB134" s="16" t="s">
        <v>75</v>
      </c>
      <c r="AC134" s="16" t="s">
        <v>75</v>
      </c>
      <c r="AD134" s="64" t="s">
        <v>75</v>
      </c>
    </row>
    <row r="135" spans="14:30" x14ac:dyDescent="0.25">
      <c r="N135" s="25">
        <v>48395</v>
      </c>
      <c r="O135" s="61" t="s">
        <v>75</v>
      </c>
      <c r="P135" s="16" t="s">
        <v>75</v>
      </c>
      <c r="Q135" s="16" t="s">
        <v>75</v>
      </c>
      <c r="R135" s="64" t="s">
        <v>75</v>
      </c>
      <c r="S135" s="61" t="s">
        <v>75</v>
      </c>
      <c r="T135" s="16" t="s">
        <v>75</v>
      </c>
      <c r="U135" s="16" t="s">
        <v>75</v>
      </c>
      <c r="V135" s="64" t="s">
        <v>75</v>
      </c>
      <c r="W135" s="61" t="s">
        <v>75</v>
      </c>
      <c r="X135" s="16" t="s">
        <v>75</v>
      </c>
      <c r="Y135" s="16" t="s">
        <v>75</v>
      </c>
      <c r="Z135" s="64" t="s">
        <v>75</v>
      </c>
      <c r="AA135" s="61" t="s">
        <v>75</v>
      </c>
      <c r="AB135" s="16" t="s">
        <v>75</v>
      </c>
      <c r="AC135" s="16" t="s">
        <v>75</v>
      </c>
      <c r="AD135" s="64" t="s">
        <v>75</v>
      </c>
    </row>
    <row r="136" spans="14:30" x14ac:dyDescent="0.25">
      <c r="N136" s="25">
        <v>48487</v>
      </c>
      <c r="O136" s="61" t="s">
        <v>75</v>
      </c>
      <c r="P136" s="16" t="s">
        <v>75</v>
      </c>
      <c r="Q136" s="16" t="s">
        <v>75</v>
      </c>
      <c r="R136" s="64" t="s">
        <v>75</v>
      </c>
      <c r="S136" s="61" t="s">
        <v>75</v>
      </c>
      <c r="T136" s="16" t="s">
        <v>75</v>
      </c>
      <c r="U136" s="16" t="s">
        <v>75</v>
      </c>
      <c r="V136" s="64" t="s">
        <v>75</v>
      </c>
      <c r="W136" s="61" t="s">
        <v>75</v>
      </c>
      <c r="X136" s="16" t="s">
        <v>75</v>
      </c>
      <c r="Y136" s="16" t="s">
        <v>75</v>
      </c>
      <c r="Z136" s="64" t="s">
        <v>75</v>
      </c>
      <c r="AA136" s="61" t="s">
        <v>75</v>
      </c>
      <c r="AB136" s="16" t="s">
        <v>75</v>
      </c>
      <c r="AC136" s="16" t="s">
        <v>75</v>
      </c>
      <c r="AD136" s="64" t="s">
        <v>75</v>
      </c>
    </row>
    <row r="137" spans="14:30" x14ac:dyDescent="0.25">
      <c r="N137" s="25">
        <v>48579</v>
      </c>
      <c r="O137" s="61" t="s">
        <v>75</v>
      </c>
      <c r="P137" s="16" t="s">
        <v>75</v>
      </c>
      <c r="Q137" s="16" t="s">
        <v>75</v>
      </c>
      <c r="R137" s="64" t="s">
        <v>75</v>
      </c>
      <c r="S137" s="61" t="s">
        <v>75</v>
      </c>
      <c r="T137" s="16" t="s">
        <v>75</v>
      </c>
      <c r="U137" s="16" t="s">
        <v>75</v>
      </c>
      <c r="V137" s="64" t="s">
        <v>75</v>
      </c>
      <c r="W137" s="61" t="s">
        <v>75</v>
      </c>
      <c r="X137" s="16" t="s">
        <v>75</v>
      </c>
      <c r="Y137" s="16" t="s">
        <v>75</v>
      </c>
      <c r="Z137" s="64" t="s">
        <v>75</v>
      </c>
      <c r="AA137" s="61" t="s">
        <v>75</v>
      </c>
      <c r="AB137" s="16" t="s">
        <v>75</v>
      </c>
      <c r="AC137" s="16" t="s">
        <v>75</v>
      </c>
      <c r="AD137" s="64" t="s">
        <v>75</v>
      </c>
    </row>
    <row r="138" spans="14:30" x14ac:dyDescent="0.25">
      <c r="N138" s="25">
        <v>48669</v>
      </c>
      <c r="O138" s="61" t="s">
        <v>75</v>
      </c>
      <c r="P138" s="16" t="s">
        <v>75</v>
      </c>
      <c r="Q138" s="16" t="s">
        <v>75</v>
      </c>
      <c r="R138" s="64" t="s">
        <v>75</v>
      </c>
      <c r="S138" s="61" t="s">
        <v>75</v>
      </c>
      <c r="T138" s="16" t="s">
        <v>75</v>
      </c>
      <c r="U138" s="16" t="s">
        <v>75</v>
      </c>
      <c r="V138" s="64" t="s">
        <v>75</v>
      </c>
      <c r="W138" s="61" t="s">
        <v>75</v>
      </c>
      <c r="X138" s="16" t="s">
        <v>75</v>
      </c>
      <c r="Y138" s="16" t="s">
        <v>75</v>
      </c>
      <c r="Z138" s="64" t="s">
        <v>75</v>
      </c>
      <c r="AA138" s="61" t="s">
        <v>75</v>
      </c>
      <c r="AB138" s="16" t="s">
        <v>75</v>
      </c>
      <c r="AC138" s="16" t="s">
        <v>75</v>
      </c>
      <c r="AD138" s="64" t="s">
        <v>75</v>
      </c>
    </row>
    <row r="139" spans="14:30" x14ac:dyDescent="0.25">
      <c r="N139" s="25">
        <v>48760</v>
      </c>
      <c r="O139" s="61" t="s">
        <v>75</v>
      </c>
      <c r="P139" s="16" t="s">
        <v>75</v>
      </c>
      <c r="Q139" s="16" t="s">
        <v>75</v>
      </c>
      <c r="R139" s="64" t="s">
        <v>75</v>
      </c>
      <c r="S139" s="61" t="s">
        <v>75</v>
      </c>
      <c r="T139" s="16" t="s">
        <v>75</v>
      </c>
      <c r="U139" s="16" t="s">
        <v>75</v>
      </c>
      <c r="V139" s="64" t="s">
        <v>75</v>
      </c>
      <c r="W139" s="61" t="s">
        <v>75</v>
      </c>
      <c r="X139" s="16" t="s">
        <v>75</v>
      </c>
      <c r="Y139" s="16" t="s">
        <v>75</v>
      </c>
      <c r="Z139" s="64" t="s">
        <v>75</v>
      </c>
      <c r="AA139" s="61" t="s">
        <v>75</v>
      </c>
      <c r="AB139" s="16" t="s">
        <v>75</v>
      </c>
      <c r="AC139" s="16" t="s">
        <v>75</v>
      </c>
      <c r="AD139" s="64" t="s">
        <v>75</v>
      </c>
    </row>
    <row r="140" spans="14:30" x14ac:dyDescent="0.25">
      <c r="N140" s="25">
        <v>48852</v>
      </c>
      <c r="O140" s="61" t="s">
        <v>75</v>
      </c>
      <c r="P140" s="16" t="s">
        <v>75</v>
      </c>
      <c r="Q140" s="16" t="s">
        <v>75</v>
      </c>
      <c r="R140" s="64" t="s">
        <v>75</v>
      </c>
      <c r="S140" s="61" t="s">
        <v>75</v>
      </c>
      <c r="T140" s="16" t="s">
        <v>75</v>
      </c>
      <c r="U140" s="16" t="s">
        <v>75</v>
      </c>
      <c r="V140" s="64" t="s">
        <v>75</v>
      </c>
      <c r="W140" s="61" t="s">
        <v>75</v>
      </c>
      <c r="X140" s="16" t="s">
        <v>75</v>
      </c>
      <c r="Y140" s="16" t="s">
        <v>75</v>
      </c>
      <c r="Z140" s="64" t="s">
        <v>75</v>
      </c>
      <c r="AA140" s="61" t="s">
        <v>75</v>
      </c>
      <c r="AB140" s="16" t="s">
        <v>75</v>
      </c>
      <c r="AC140" s="16" t="s">
        <v>75</v>
      </c>
      <c r="AD140" s="64" t="s">
        <v>75</v>
      </c>
    </row>
    <row r="141" spans="14:30" x14ac:dyDescent="0.25">
      <c r="N141" s="25">
        <v>48944</v>
      </c>
      <c r="O141" s="61" t="s">
        <v>75</v>
      </c>
      <c r="P141" s="16" t="s">
        <v>75</v>
      </c>
      <c r="Q141" s="16" t="s">
        <v>75</v>
      </c>
      <c r="R141" s="64" t="s">
        <v>75</v>
      </c>
      <c r="S141" s="61" t="s">
        <v>75</v>
      </c>
      <c r="T141" s="16" t="s">
        <v>75</v>
      </c>
      <c r="U141" s="16" t="s">
        <v>75</v>
      </c>
      <c r="V141" s="64" t="s">
        <v>75</v>
      </c>
      <c r="W141" s="61" t="s">
        <v>75</v>
      </c>
      <c r="X141" s="16" t="s">
        <v>75</v>
      </c>
      <c r="Y141" s="16" t="s">
        <v>75</v>
      </c>
      <c r="Z141" s="64" t="s">
        <v>75</v>
      </c>
      <c r="AA141" s="61" t="s">
        <v>75</v>
      </c>
      <c r="AB141" s="16" t="s">
        <v>75</v>
      </c>
      <c r="AC141" s="16" t="s">
        <v>75</v>
      </c>
      <c r="AD141" s="64" t="s">
        <v>75</v>
      </c>
    </row>
    <row r="142" spans="14:30" x14ac:dyDescent="0.25">
      <c r="N142" s="25">
        <v>49034</v>
      </c>
      <c r="O142" s="61" t="s">
        <v>75</v>
      </c>
      <c r="P142" s="16" t="s">
        <v>75</v>
      </c>
      <c r="Q142" s="16" t="s">
        <v>75</v>
      </c>
      <c r="R142" s="64" t="s">
        <v>75</v>
      </c>
      <c r="S142" s="61" t="s">
        <v>75</v>
      </c>
      <c r="T142" s="16" t="s">
        <v>75</v>
      </c>
      <c r="U142" s="16" t="s">
        <v>75</v>
      </c>
      <c r="V142" s="64" t="s">
        <v>75</v>
      </c>
      <c r="W142" s="61" t="s">
        <v>75</v>
      </c>
      <c r="X142" s="16" t="s">
        <v>75</v>
      </c>
      <c r="Y142" s="16" t="s">
        <v>75</v>
      </c>
      <c r="Z142" s="64" t="s">
        <v>75</v>
      </c>
      <c r="AA142" s="61" t="s">
        <v>75</v>
      </c>
      <c r="AB142" s="16" t="s">
        <v>75</v>
      </c>
      <c r="AC142" s="16" t="s">
        <v>75</v>
      </c>
      <c r="AD142" s="64" t="s">
        <v>75</v>
      </c>
    </row>
    <row r="143" spans="14:30" x14ac:dyDescent="0.25">
      <c r="N143" s="25">
        <v>49125</v>
      </c>
      <c r="O143" s="61" t="s">
        <v>75</v>
      </c>
      <c r="P143" s="16" t="s">
        <v>75</v>
      </c>
      <c r="Q143" s="16" t="s">
        <v>75</v>
      </c>
      <c r="R143" s="64" t="s">
        <v>75</v>
      </c>
      <c r="S143" s="61" t="s">
        <v>75</v>
      </c>
      <c r="T143" s="16" t="s">
        <v>75</v>
      </c>
      <c r="U143" s="16" t="s">
        <v>75</v>
      </c>
      <c r="V143" s="64" t="s">
        <v>75</v>
      </c>
      <c r="W143" s="61" t="s">
        <v>75</v>
      </c>
      <c r="X143" s="16" t="s">
        <v>75</v>
      </c>
      <c r="Y143" s="16" t="s">
        <v>75</v>
      </c>
      <c r="Z143" s="64" t="s">
        <v>75</v>
      </c>
      <c r="AA143" s="61" t="s">
        <v>75</v>
      </c>
      <c r="AB143" s="16" t="s">
        <v>75</v>
      </c>
      <c r="AC143" s="16" t="s">
        <v>75</v>
      </c>
      <c r="AD143" s="64" t="s">
        <v>75</v>
      </c>
    </row>
    <row r="144" spans="14:30" x14ac:dyDescent="0.25">
      <c r="N144" s="25">
        <v>49217</v>
      </c>
      <c r="O144" s="61" t="s">
        <v>75</v>
      </c>
      <c r="P144" s="16" t="s">
        <v>75</v>
      </c>
      <c r="Q144" s="16" t="s">
        <v>75</v>
      </c>
      <c r="R144" s="64" t="s">
        <v>75</v>
      </c>
      <c r="S144" s="61" t="s">
        <v>75</v>
      </c>
      <c r="T144" s="16" t="s">
        <v>75</v>
      </c>
      <c r="U144" s="16" t="s">
        <v>75</v>
      </c>
      <c r="V144" s="64" t="s">
        <v>75</v>
      </c>
      <c r="W144" s="61" t="s">
        <v>75</v>
      </c>
      <c r="X144" s="16" t="s">
        <v>75</v>
      </c>
      <c r="Y144" s="16" t="s">
        <v>75</v>
      </c>
      <c r="Z144" s="64" t="s">
        <v>75</v>
      </c>
      <c r="AA144" s="61" t="s">
        <v>75</v>
      </c>
      <c r="AB144" s="16" t="s">
        <v>75</v>
      </c>
      <c r="AC144" s="16" t="s">
        <v>75</v>
      </c>
      <c r="AD144" s="64" t="s">
        <v>75</v>
      </c>
    </row>
    <row r="145" spans="14:30" x14ac:dyDescent="0.25">
      <c r="N145" s="25">
        <v>49309</v>
      </c>
      <c r="O145" s="61" t="s">
        <v>75</v>
      </c>
      <c r="P145" s="16" t="s">
        <v>75</v>
      </c>
      <c r="Q145" s="16" t="s">
        <v>75</v>
      </c>
      <c r="R145" s="64" t="s">
        <v>75</v>
      </c>
      <c r="S145" s="61" t="s">
        <v>75</v>
      </c>
      <c r="T145" s="16" t="s">
        <v>75</v>
      </c>
      <c r="U145" s="16" t="s">
        <v>75</v>
      </c>
      <c r="V145" s="64" t="s">
        <v>75</v>
      </c>
      <c r="W145" s="61" t="s">
        <v>75</v>
      </c>
      <c r="X145" s="16" t="s">
        <v>75</v>
      </c>
      <c r="Y145" s="16" t="s">
        <v>75</v>
      </c>
      <c r="Z145" s="64" t="s">
        <v>75</v>
      </c>
      <c r="AA145" s="61" t="s">
        <v>75</v>
      </c>
      <c r="AB145" s="16" t="s">
        <v>75</v>
      </c>
      <c r="AC145" s="16" t="s">
        <v>75</v>
      </c>
      <c r="AD145" s="64" t="s">
        <v>75</v>
      </c>
    </row>
    <row r="146" spans="14:30" x14ac:dyDescent="0.25">
      <c r="N146" s="25">
        <v>49399</v>
      </c>
      <c r="O146" s="61" t="s">
        <v>75</v>
      </c>
      <c r="P146" s="16" t="s">
        <v>75</v>
      </c>
      <c r="Q146" s="16" t="s">
        <v>75</v>
      </c>
      <c r="R146" s="64" t="s">
        <v>75</v>
      </c>
      <c r="S146" s="61" t="s">
        <v>75</v>
      </c>
      <c r="T146" s="16" t="s">
        <v>75</v>
      </c>
      <c r="U146" s="16" t="s">
        <v>75</v>
      </c>
      <c r="V146" s="64" t="s">
        <v>75</v>
      </c>
      <c r="W146" s="61" t="s">
        <v>75</v>
      </c>
      <c r="X146" s="16" t="s">
        <v>75</v>
      </c>
      <c r="Y146" s="16" t="s">
        <v>75</v>
      </c>
      <c r="Z146" s="64" t="s">
        <v>75</v>
      </c>
      <c r="AA146" s="61" t="s">
        <v>75</v>
      </c>
      <c r="AB146" s="16" t="s">
        <v>75</v>
      </c>
      <c r="AC146" s="16" t="s">
        <v>75</v>
      </c>
      <c r="AD146" s="64" t="s">
        <v>75</v>
      </c>
    </row>
    <row r="147" spans="14:30" x14ac:dyDescent="0.25">
      <c r="N147" s="25">
        <v>49490</v>
      </c>
      <c r="O147" s="61" t="s">
        <v>75</v>
      </c>
      <c r="P147" s="16" t="s">
        <v>75</v>
      </c>
      <c r="Q147" s="16" t="s">
        <v>75</v>
      </c>
      <c r="R147" s="64" t="s">
        <v>75</v>
      </c>
      <c r="S147" s="61" t="s">
        <v>75</v>
      </c>
      <c r="T147" s="16" t="s">
        <v>75</v>
      </c>
      <c r="U147" s="16" t="s">
        <v>75</v>
      </c>
      <c r="V147" s="64" t="s">
        <v>75</v>
      </c>
      <c r="W147" s="61" t="s">
        <v>75</v>
      </c>
      <c r="X147" s="16" t="s">
        <v>75</v>
      </c>
      <c r="Y147" s="16" t="s">
        <v>75</v>
      </c>
      <c r="Z147" s="64" t="s">
        <v>75</v>
      </c>
      <c r="AA147" s="61" t="s">
        <v>75</v>
      </c>
      <c r="AB147" s="16" t="s">
        <v>75</v>
      </c>
      <c r="AC147" s="16" t="s">
        <v>75</v>
      </c>
      <c r="AD147" s="64" t="s">
        <v>75</v>
      </c>
    </row>
    <row r="148" spans="14:30" x14ac:dyDescent="0.25">
      <c r="N148" s="25">
        <v>49582</v>
      </c>
      <c r="O148" s="61" t="s">
        <v>75</v>
      </c>
      <c r="P148" s="16" t="s">
        <v>75</v>
      </c>
      <c r="Q148" s="16" t="s">
        <v>75</v>
      </c>
      <c r="R148" s="64" t="s">
        <v>75</v>
      </c>
      <c r="S148" s="61" t="s">
        <v>75</v>
      </c>
      <c r="T148" s="16" t="s">
        <v>75</v>
      </c>
      <c r="U148" s="16" t="s">
        <v>75</v>
      </c>
      <c r="V148" s="64" t="s">
        <v>75</v>
      </c>
      <c r="W148" s="61" t="s">
        <v>75</v>
      </c>
      <c r="X148" s="16" t="s">
        <v>75</v>
      </c>
      <c r="Y148" s="16" t="s">
        <v>75</v>
      </c>
      <c r="Z148" s="64" t="s">
        <v>75</v>
      </c>
      <c r="AA148" s="61" t="s">
        <v>75</v>
      </c>
      <c r="AB148" s="16" t="s">
        <v>75</v>
      </c>
      <c r="AC148" s="16" t="s">
        <v>75</v>
      </c>
      <c r="AD148" s="64" t="s">
        <v>75</v>
      </c>
    </row>
    <row r="149" spans="14:30" x14ac:dyDescent="0.25">
      <c r="N149" s="25">
        <v>49674</v>
      </c>
      <c r="O149" s="61" t="s">
        <v>75</v>
      </c>
      <c r="P149" s="16" t="s">
        <v>75</v>
      </c>
      <c r="Q149" s="16" t="s">
        <v>75</v>
      </c>
      <c r="R149" s="64" t="s">
        <v>75</v>
      </c>
      <c r="S149" s="61" t="s">
        <v>75</v>
      </c>
      <c r="T149" s="16" t="s">
        <v>75</v>
      </c>
      <c r="U149" s="16" t="s">
        <v>75</v>
      </c>
      <c r="V149" s="64" t="s">
        <v>75</v>
      </c>
      <c r="W149" s="61" t="s">
        <v>75</v>
      </c>
      <c r="X149" s="16" t="s">
        <v>75</v>
      </c>
      <c r="Y149" s="16" t="s">
        <v>75</v>
      </c>
      <c r="Z149" s="64" t="s">
        <v>75</v>
      </c>
      <c r="AA149" s="61" t="s">
        <v>75</v>
      </c>
      <c r="AB149" s="16" t="s">
        <v>75</v>
      </c>
      <c r="AC149" s="16" t="s">
        <v>75</v>
      </c>
      <c r="AD149" s="64" t="s">
        <v>75</v>
      </c>
    </row>
    <row r="150" spans="14:30" x14ac:dyDescent="0.25">
      <c r="N150" s="25">
        <v>49765</v>
      </c>
      <c r="O150" s="61" t="s">
        <v>75</v>
      </c>
      <c r="P150" s="16" t="s">
        <v>75</v>
      </c>
      <c r="Q150" s="16" t="s">
        <v>75</v>
      </c>
      <c r="R150" s="64" t="s">
        <v>75</v>
      </c>
      <c r="S150" s="61" t="s">
        <v>75</v>
      </c>
      <c r="T150" s="16" t="s">
        <v>75</v>
      </c>
      <c r="U150" s="16" t="s">
        <v>75</v>
      </c>
      <c r="V150" s="64" t="s">
        <v>75</v>
      </c>
      <c r="W150" s="61" t="s">
        <v>75</v>
      </c>
      <c r="X150" s="16" t="s">
        <v>75</v>
      </c>
      <c r="Y150" s="16" t="s">
        <v>75</v>
      </c>
      <c r="Z150" s="64" t="s">
        <v>75</v>
      </c>
      <c r="AA150" s="61" t="s">
        <v>75</v>
      </c>
      <c r="AB150" s="16" t="s">
        <v>75</v>
      </c>
      <c r="AC150" s="16" t="s">
        <v>75</v>
      </c>
      <c r="AD150" s="64" t="s">
        <v>75</v>
      </c>
    </row>
    <row r="151" spans="14:30" x14ac:dyDescent="0.25">
      <c r="N151" s="25">
        <v>49856</v>
      </c>
      <c r="O151" s="61" t="s">
        <v>75</v>
      </c>
      <c r="P151" s="16" t="s">
        <v>75</v>
      </c>
      <c r="Q151" s="16" t="s">
        <v>75</v>
      </c>
      <c r="R151" s="64" t="s">
        <v>75</v>
      </c>
      <c r="S151" s="61" t="s">
        <v>75</v>
      </c>
      <c r="T151" s="16" t="s">
        <v>75</v>
      </c>
      <c r="U151" s="16" t="s">
        <v>75</v>
      </c>
      <c r="V151" s="64" t="s">
        <v>75</v>
      </c>
      <c r="W151" s="61" t="s">
        <v>75</v>
      </c>
      <c r="X151" s="16" t="s">
        <v>75</v>
      </c>
      <c r="Y151" s="16" t="s">
        <v>75</v>
      </c>
      <c r="Z151" s="64" t="s">
        <v>75</v>
      </c>
      <c r="AA151" s="61" t="s">
        <v>75</v>
      </c>
      <c r="AB151" s="16" t="s">
        <v>75</v>
      </c>
      <c r="AC151" s="16" t="s">
        <v>75</v>
      </c>
      <c r="AD151" s="64" t="s">
        <v>75</v>
      </c>
    </row>
    <row r="152" spans="14:30" x14ac:dyDescent="0.25">
      <c r="N152" s="25">
        <v>49948</v>
      </c>
      <c r="O152" s="61" t="s">
        <v>75</v>
      </c>
      <c r="P152" s="16" t="s">
        <v>75</v>
      </c>
      <c r="Q152" s="16" t="s">
        <v>75</v>
      </c>
      <c r="R152" s="64" t="s">
        <v>75</v>
      </c>
      <c r="S152" s="61" t="s">
        <v>75</v>
      </c>
      <c r="T152" s="16" t="s">
        <v>75</v>
      </c>
      <c r="U152" s="16" t="s">
        <v>75</v>
      </c>
      <c r="V152" s="64" t="s">
        <v>75</v>
      </c>
      <c r="W152" s="61" t="s">
        <v>75</v>
      </c>
      <c r="X152" s="16" t="s">
        <v>75</v>
      </c>
      <c r="Y152" s="16" t="s">
        <v>75</v>
      </c>
      <c r="Z152" s="64" t="s">
        <v>75</v>
      </c>
      <c r="AA152" s="61" t="s">
        <v>75</v>
      </c>
      <c r="AB152" s="16" t="s">
        <v>75</v>
      </c>
      <c r="AC152" s="16" t="s">
        <v>75</v>
      </c>
      <c r="AD152" s="64" t="s">
        <v>75</v>
      </c>
    </row>
    <row r="153" spans="14:30" x14ac:dyDescent="0.25">
      <c r="N153" s="25">
        <v>50040</v>
      </c>
      <c r="O153" s="61" t="s">
        <v>75</v>
      </c>
      <c r="P153" s="16" t="s">
        <v>75</v>
      </c>
      <c r="Q153" s="16" t="s">
        <v>75</v>
      </c>
      <c r="R153" s="64" t="s">
        <v>75</v>
      </c>
      <c r="S153" s="61" t="s">
        <v>75</v>
      </c>
      <c r="T153" s="16" t="s">
        <v>75</v>
      </c>
      <c r="U153" s="16" t="s">
        <v>75</v>
      </c>
      <c r="V153" s="64" t="s">
        <v>75</v>
      </c>
      <c r="W153" s="61" t="s">
        <v>75</v>
      </c>
      <c r="X153" s="16" t="s">
        <v>75</v>
      </c>
      <c r="Y153" s="16" t="s">
        <v>75</v>
      </c>
      <c r="Z153" s="64" t="s">
        <v>75</v>
      </c>
      <c r="AA153" s="61" t="s">
        <v>75</v>
      </c>
      <c r="AB153" s="16" t="s">
        <v>75</v>
      </c>
      <c r="AC153" s="16" t="s">
        <v>75</v>
      </c>
      <c r="AD153" s="64" t="s">
        <v>75</v>
      </c>
    </row>
    <row r="154" spans="14:30" x14ac:dyDescent="0.25">
      <c r="N154" s="25">
        <v>50130</v>
      </c>
      <c r="O154" s="61" t="s">
        <v>75</v>
      </c>
      <c r="P154" s="16" t="s">
        <v>75</v>
      </c>
      <c r="Q154" s="16" t="s">
        <v>75</v>
      </c>
      <c r="R154" s="64" t="s">
        <v>75</v>
      </c>
      <c r="S154" s="61" t="s">
        <v>75</v>
      </c>
      <c r="T154" s="16" t="s">
        <v>75</v>
      </c>
      <c r="U154" s="16" t="s">
        <v>75</v>
      </c>
      <c r="V154" s="64" t="s">
        <v>75</v>
      </c>
      <c r="W154" s="61" t="s">
        <v>75</v>
      </c>
      <c r="X154" s="16" t="s">
        <v>75</v>
      </c>
      <c r="Y154" s="16" t="s">
        <v>75</v>
      </c>
      <c r="Z154" s="64" t="s">
        <v>75</v>
      </c>
      <c r="AA154" s="61" t="s">
        <v>75</v>
      </c>
      <c r="AB154" s="16" t="s">
        <v>75</v>
      </c>
      <c r="AC154" s="16" t="s">
        <v>75</v>
      </c>
      <c r="AD154" s="64" t="s">
        <v>75</v>
      </c>
    </row>
    <row r="155" spans="14:30" x14ac:dyDescent="0.25">
      <c r="N155" s="25">
        <v>50221</v>
      </c>
      <c r="O155" s="61" t="s">
        <v>75</v>
      </c>
      <c r="P155" s="16" t="s">
        <v>75</v>
      </c>
      <c r="Q155" s="16" t="s">
        <v>75</v>
      </c>
      <c r="R155" s="64" t="s">
        <v>75</v>
      </c>
      <c r="S155" s="61" t="s">
        <v>75</v>
      </c>
      <c r="T155" s="16" t="s">
        <v>75</v>
      </c>
      <c r="U155" s="16" t="s">
        <v>75</v>
      </c>
      <c r="V155" s="64" t="s">
        <v>75</v>
      </c>
      <c r="W155" s="61" t="s">
        <v>75</v>
      </c>
      <c r="X155" s="16" t="s">
        <v>75</v>
      </c>
      <c r="Y155" s="16" t="s">
        <v>75</v>
      </c>
      <c r="Z155" s="64" t="s">
        <v>75</v>
      </c>
      <c r="AA155" s="61" t="s">
        <v>75</v>
      </c>
      <c r="AB155" s="16" t="s">
        <v>75</v>
      </c>
      <c r="AC155" s="16" t="s">
        <v>75</v>
      </c>
      <c r="AD155" s="64" t="s">
        <v>75</v>
      </c>
    </row>
    <row r="156" spans="14:30" x14ac:dyDescent="0.25">
      <c r="N156" s="25">
        <v>50313</v>
      </c>
      <c r="O156" s="61" t="s">
        <v>75</v>
      </c>
      <c r="P156" s="16" t="s">
        <v>75</v>
      </c>
      <c r="Q156" s="16" t="s">
        <v>75</v>
      </c>
      <c r="R156" s="64" t="s">
        <v>75</v>
      </c>
      <c r="S156" s="61" t="s">
        <v>75</v>
      </c>
      <c r="T156" s="16" t="s">
        <v>75</v>
      </c>
      <c r="U156" s="16" t="s">
        <v>75</v>
      </c>
      <c r="V156" s="64" t="s">
        <v>75</v>
      </c>
      <c r="W156" s="61" t="s">
        <v>75</v>
      </c>
      <c r="X156" s="16" t="s">
        <v>75</v>
      </c>
      <c r="Y156" s="16" t="s">
        <v>75</v>
      </c>
      <c r="Z156" s="64" t="s">
        <v>75</v>
      </c>
      <c r="AA156" s="61" t="s">
        <v>75</v>
      </c>
      <c r="AB156" s="16" t="s">
        <v>75</v>
      </c>
      <c r="AC156" s="16" t="s">
        <v>75</v>
      </c>
      <c r="AD156" s="64" t="s">
        <v>75</v>
      </c>
    </row>
    <row r="157" spans="14:30" x14ac:dyDescent="0.25">
      <c r="N157" s="25">
        <v>50405</v>
      </c>
      <c r="O157" s="61" t="s">
        <v>75</v>
      </c>
      <c r="P157" s="16" t="s">
        <v>75</v>
      </c>
      <c r="Q157" s="16" t="s">
        <v>75</v>
      </c>
      <c r="R157" s="64" t="s">
        <v>75</v>
      </c>
      <c r="S157" s="61" t="s">
        <v>75</v>
      </c>
      <c r="T157" s="16" t="s">
        <v>75</v>
      </c>
      <c r="U157" s="16" t="s">
        <v>75</v>
      </c>
      <c r="V157" s="64" t="s">
        <v>75</v>
      </c>
      <c r="W157" s="61" t="s">
        <v>75</v>
      </c>
      <c r="X157" s="16" t="s">
        <v>75</v>
      </c>
      <c r="Y157" s="16" t="s">
        <v>75</v>
      </c>
      <c r="Z157" s="64" t="s">
        <v>75</v>
      </c>
      <c r="AA157" s="61" t="s">
        <v>75</v>
      </c>
      <c r="AB157" s="16" t="s">
        <v>75</v>
      </c>
      <c r="AC157" s="16" t="s">
        <v>75</v>
      </c>
      <c r="AD157" s="64" t="s">
        <v>75</v>
      </c>
    </row>
    <row r="158" spans="14:30" x14ac:dyDescent="0.25">
      <c r="N158" s="25">
        <v>50495</v>
      </c>
      <c r="O158" s="61" t="s">
        <v>75</v>
      </c>
      <c r="P158" s="16" t="s">
        <v>75</v>
      </c>
      <c r="Q158" s="16" t="s">
        <v>75</v>
      </c>
      <c r="R158" s="64" t="s">
        <v>75</v>
      </c>
      <c r="S158" s="61" t="s">
        <v>75</v>
      </c>
      <c r="T158" s="16" t="s">
        <v>75</v>
      </c>
      <c r="U158" s="16" t="s">
        <v>75</v>
      </c>
      <c r="V158" s="64" t="s">
        <v>75</v>
      </c>
      <c r="W158" s="61" t="s">
        <v>75</v>
      </c>
      <c r="X158" s="16" t="s">
        <v>75</v>
      </c>
      <c r="Y158" s="16" t="s">
        <v>75</v>
      </c>
      <c r="Z158" s="64" t="s">
        <v>75</v>
      </c>
      <c r="AA158" s="61" t="s">
        <v>75</v>
      </c>
      <c r="AB158" s="16" t="s">
        <v>75</v>
      </c>
      <c r="AC158" s="16" t="s">
        <v>75</v>
      </c>
      <c r="AD158" s="64" t="s">
        <v>75</v>
      </c>
    </row>
    <row r="159" spans="14:30" x14ac:dyDescent="0.25">
      <c r="N159" s="25">
        <v>50586</v>
      </c>
      <c r="O159" s="61" t="s">
        <v>75</v>
      </c>
      <c r="P159" s="16" t="s">
        <v>75</v>
      </c>
      <c r="Q159" s="16" t="s">
        <v>75</v>
      </c>
      <c r="R159" s="64" t="s">
        <v>75</v>
      </c>
      <c r="S159" s="61" t="s">
        <v>75</v>
      </c>
      <c r="T159" s="16" t="s">
        <v>75</v>
      </c>
      <c r="U159" s="16" t="s">
        <v>75</v>
      </c>
      <c r="V159" s="64" t="s">
        <v>75</v>
      </c>
      <c r="W159" s="61" t="s">
        <v>75</v>
      </c>
      <c r="X159" s="16" t="s">
        <v>75</v>
      </c>
      <c r="Y159" s="16" t="s">
        <v>75</v>
      </c>
      <c r="Z159" s="64" t="s">
        <v>75</v>
      </c>
      <c r="AA159" s="61" t="s">
        <v>75</v>
      </c>
      <c r="AB159" s="16" t="s">
        <v>75</v>
      </c>
      <c r="AC159" s="16" t="s">
        <v>75</v>
      </c>
      <c r="AD159" s="64" t="s">
        <v>75</v>
      </c>
    </row>
    <row r="160" spans="14:30" x14ac:dyDescent="0.25">
      <c r="N160" s="25">
        <v>50678</v>
      </c>
      <c r="O160" s="61" t="s">
        <v>75</v>
      </c>
      <c r="P160" s="16" t="s">
        <v>75</v>
      </c>
      <c r="Q160" s="16" t="s">
        <v>75</v>
      </c>
      <c r="R160" s="64" t="s">
        <v>75</v>
      </c>
      <c r="S160" s="61" t="s">
        <v>75</v>
      </c>
      <c r="T160" s="16" t="s">
        <v>75</v>
      </c>
      <c r="U160" s="16" t="s">
        <v>75</v>
      </c>
      <c r="V160" s="64" t="s">
        <v>75</v>
      </c>
      <c r="W160" s="61" t="s">
        <v>75</v>
      </c>
      <c r="X160" s="16" t="s">
        <v>75</v>
      </c>
      <c r="Y160" s="16" t="s">
        <v>75</v>
      </c>
      <c r="Z160" s="64" t="s">
        <v>75</v>
      </c>
      <c r="AA160" s="61" t="s">
        <v>75</v>
      </c>
      <c r="AB160" s="16" t="s">
        <v>75</v>
      </c>
      <c r="AC160" s="16" t="s">
        <v>75</v>
      </c>
      <c r="AD160" s="64" t="s">
        <v>75</v>
      </c>
    </row>
    <row r="161" spans="14:30" x14ac:dyDescent="0.25">
      <c r="N161" s="25">
        <v>50770</v>
      </c>
      <c r="O161" s="61" t="s">
        <v>75</v>
      </c>
      <c r="P161" s="16" t="s">
        <v>75</v>
      </c>
      <c r="Q161" s="16" t="s">
        <v>75</v>
      </c>
      <c r="R161" s="64" t="s">
        <v>75</v>
      </c>
      <c r="S161" s="61" t="s">
        <v>75</v>
      </c>
      <c r="T161" s="16" t="s">
        <v>75</v>
      </c>
      <c r="U161" s="16" t="s">
        <v>75</v>
      </c>
      <c r="V161" s="64" t="s">
        <v>75</v>
      </c>
      <c r="W161" s="61" t="s">
        <v>75</v>
      </c>
      <c r="X161" s="16" t="s">
        <v>75</v>
      </c>
      <c r="Y161" s="16" t="s">
        <v>75</v>
      </c>
      <c r="Z161" s="64" t="s">
        <v>75</v>
      </c>
      <c r="AA161" s="61" t="s">
        <v>75</v>
      </c>
      <c r="AB161" s="16" t="s">
        <v>75</v>
      </c>
      <c r="AC161" s="16" t="s">
        <v>75</v>
      </c>
      <c r="AD161" s="64" t="s">
        <v>75</v>
      </c>
    </row>
    <row r="162" spans="14:30" x14ac:dyDescent="0.25">
      <c r="N162" s="25">
        <v>50860</v>
      </c>
      <c r="O162" s="61" t="s">
        <v>75</v>
      </c>
      <c r="P162" s="16" t="s">
        <v>75</v>
      </c>
      <c r="Q162" s="16" t="s">
        <v>75</v>
      </c>
      <c r="R162" s="64" t="s">
        <v>75</v>
      </c>
      <c r="S162" s="61" t="s">
        <v>75</v>
      </c>
      <c r="T162" s="16" t="s">
        <v>75</v>
      </c>
      <c r="U162" s="16" t="s">
        <v>75</v>
      </c>
      <c r="V162" s="64" t="s">
        <v>75</v>
      </c>
      <c r="W162" s="61" t="s">
        <v>75</v>
      </c>
      <c r="X162" s="16" t="s">
        <v>75</v>
      </c>
      <c r="Y162" s="16" t="s">
        <v>75</v>
      </c>
      <c r="Z162" s="64" t="s">
        <v>75</v>
      </c>
      <c r="AA162" s="61" t="s">
        <v>75</v>
      </c>
      <c r="AB162" s="16" t="s">
        <v>75</v>
      </c>
      <c r="AC162" s="16" t="s">
        <v>75</v>
      </c>
      <c r="AD162" s="64" t="s">
        <v>75</v>
      </c>
    </row>
    <row r="163" spans="14:30" x14ac:dyDescent="0.25">
      <c r="N163" s="25">
        <v>50951</v>
      </c>
      <c r="O163" s="61" t="s">
        <v>75</v>
      </c>
      <c r="P163" s="16" t="s">
        <v>75</v>
      </c>
      <c r="Q163" s="16" t="s">
        <v>75</v>
      </c>
      <c r="R163" s="64" t="s">
        <v>75</v>
      </c>
      <c r="S163" s="61" t="s">
        <v>75</v>
      </c>
      <c r="T163" s="16" t="s">
        <v>75</v>
      </c>
      <c r="U163" s="16" t="s">
        <v>75</v>
      </c>
      <c r="V163" s="64" t="s">
        <v>75</v>
      </c>
      <c r="W163" s="61" t="s">
        <v>75</v>
      </c>
      <c r="X163" s="16" t="s">
        <v>75</v>
      </c>
      <c r="Y163" s="16" t="s">
        <v>75</v>
      </c>
      <c r="Z163" s="64" t="s">
        <v>75</v>
      </c>
      <c r="AA163" s="61" t="s">
        <v>75</v>
      </c>
      <c r="AB163" s="16" t="s">
        <v>75</v>
      </c>
      <c r="AC163" s="16" t="s">
        <v>75</v>
      </c>
      <c r="AD163" s="64" t="s">
        <v>75</v>
      </c>
    </row>
    <row r="164" spans="14:30" x14ac:dyDescent="0.25">
      <c r="N164" s="25">
        <v>51043</v>
      </c>
      <c r="O164" s="61" t="s">
        <v>75</v>
      </c>
      <c r="P164" s="16" t="s">
        <v>75</v>
      </c>
      <c r="Q164" s="16" t="s">
        <v>75</v>
      </c>
      <c r="R164" s="64" t="s">
        <v>75</v>
      </c>
      <c r="S164" s="61" t="s">
        <v>75</v>
      </c>
      <c r="T164" s="16" t="s">
        <v>75</v>
      </c>
      <c r="U164" s="16" t="s">
        <v>75</v>
      </c>
      <c r="V164" s="64" t="s">
        <v>75</v>
      </c>
      <c r="W164" s="61" t="s">
        <v>75</v>
      </c>
      <c r="X164" s="16" t="s">
        <v>75</v>
      </c>
      <c r="Y164" s="16" t="s">
        <v>75</v>
      </c>
      <c r="Z164" s="64" t="s">
        <v>75</v>
      </c>
      <c r="AA164" s="61" t="s">
        <v>75</v>
      </c>
      <c r="AB164" s="16" t="s">
        <v>75</v>
      </c>
      <c r="AC164" s="16" t="s">
        <v>75</v>
      </c>
      <c r="AD164" s="64" t="s">
        <v>75</v>
      </c>
    </row>
    <row r="165" spans="14:30" x14ac:dyDescent="0.25">
      <c r="N165" s="25">
        <v>51135</v>
      </c>
      <c r="O165" s="61" t="s">
        <v>75</v>
      </c>
      <c r="P165" s="16" t="s">
        <v>75</v>
      </c>
      <c r="Q165" s="16" t="s">
        <v>75</v>
      </c>
      <c r="R165" s="64" t="s">
        <v>75</v>
      </c>
      <c r="S165" s="61" t="s">
        <v>75</v>
      </c>
      <c r="T165" s="16" t="s">
        <v>75</v>
      </c>
      <c r="U165" s="16" t="s">
        <v>75</v>
      </c>
      <c r="V165" s="64" t="s">
        <v>75</v>
      </c>
      <c r="W165" s="61" t="s">
        <v>75</v>
      </c>
      <c r="X165" s="16" t="s">
        <v>75</v>
      </c>
      <c r="Y165" s="16" t="s">
        <v>75</v>
      </c>
      <c r="Z165" s="64" t="s">
        <v>75</v>
      </c>
      <c r="AA165" s="61" t="s">
        <v>75</v>
      </c>
      <c r="AB165" s="16" t="s">
        <v>75</v>
      </c>
      <c r="AC165" s="16" t="s">
        <v>75</v>
      </c>
      <c r="AD165" s="64" t="s">
        <v>75</v>
      </c>
    </row>
    <row r="166" spans="14:30" x14ac:dyDescent="0.25">
      <c r="N166" s="25">
        <v>51226</v>
      </c>
      <c r="O166" s="61" t="s">
        <v>75</v>
      </c>
      <c r="P166" s="16" t="s">
        <v>75</v>
      </c>
      <c r="Q166" s="16" t="s">
        <v>75</v>
      </c>
      <c r="R166" s="64" t="s">
        <v>75</v>
      </c>
      <c r="S166" s="61" t="s">
        <v>75</v>
      </c>
      <c r="T166" s="16" t="s">
        <v>75</v>
      </c>
      <c r="U166" s="16" t="s">
        <v>75</v>
      </c>
      <c r="V166" s="64" t="s">
        <v>75</v>
      </c>
      <c r="W166" s="61" t="s">
        <v>75</v>
      </c>
      <c r="X166" s="16" t="s">
        <v>75</v>
      </c>
      <c r="Y166" s="16" t="s">
        <v>75</v>
      </c>
      <c r="Z166" s="64" t="s">
        <v>75</v>
      </c>
      <c r="AA166" s="61" t="s">
        <v>75</v>
      </c>
      <c r="AB166" s="16" t="s">
        <v>75</v>
      </c>
      <c r="AC166" s="16" t="s">
        <v>75</v>
      </c>
      <c r="AD166" s="64" t="s">
        <v>75</v>
      </c>
    </row>
    <row r="167" spans="14:30" x14ac:dyDescent="0.25">
      <c r="N167" s="25">
        <v>51317</v>
      </c>
      <c r="O167" s="61" t="s">
        <v>75</v>
      </c>
      <c r="P167" s="16" t="s">
        <v>75</v>
      </c>
      <c r="Q167" s="16" t="s">
        <v>75</v>
      </c>
      <c r="R167" s="64" t="s">
        <v>75</v>
      </c>
      <c r="S167" s="61" t="s">
        <v>75</v>
      </c>
      <c r="T167" s="16" t="s">
        <v>75</v>
      </c>
      <c r="U167" s="16" t="s">
        <v>75</v>
      </c>
      <c r="V167" s="64" t="s">
        <v>75</v>
      </c>
      <c r="W167" s="61" t="s">
        <v>75</v>
      </c>
      <c r="X167" s="16" t="s">
        <v>75</v>
      </c>
      <c r="Y167" s="16" t="s">
        <v>75</v>
      </c>
      <c r="Z167" s="64" t="s">
        <v>75</v>
      </c>
      <c r="AA167" s="61" t="s">
        <v>75</v>
      </c>
      <c r="AB167" s="16" t="s">
        <v>75</v>
      </c>
      <c r="AC167" s="16" t="s">
        <v>75</v>
      </c>
      <c r="AD167" s="64" t="s">
        <v>75</v>
      </c>
    </row>
    <row r="168" spans="14:30" x14ac:dyDescent="0.25">
      <c r="N168" s="25">
        <v>51409</v>
      </c>
      <c r="O168" s="61" t="s">
        <v>75</v>
      </c>
      <c r="P168" s="16" t="s">
        <v>75</v>
      </c>
      <c r="Q168" s="16" t="s">
        <v>75</v>
      </c>
      <c r="R168" s="64" t="s">
        <v>75</v>
      </c>
      <c r="S168" s="61" t="s">
        <v>75</v>
      </c>
      <c r="T168" s="16" t="s">
        <v>75</v>
      </c>
      <c r="U168" s="16" t="s">
        <v>75</v>
      </c>
      <c r="V168" s="64" t="s">
        <v>75</v>
      </c>
      <c r="W168" s="61" t="s">
        <v>75</v>
      </c>
      <c r="X168" s="16" t="s">
        <v>75</v>
      </c>
      <c r="Y168" s="16" t="s">
        <v>75</v>
      </c>
      <c r="Z168" s="64" t="s">
        <v>75</v>
      </c>
      <c r="AA168" s="61" t="s">
        <v>75</v>
      </c>
      <c r="AB168" s="16" t="s">
        <v>75</v>
      </c>
      <c r="AC168" s="16" t="s">
        <v>75</v>
      </c>
      <c r="AD168" s="64" t="s">
        <v>75</v>
      </c>
    </row>
    <row r="169" spans="14:30" x14ac:dyDescent="0.25">
      <c r="N169" s="25">
        <v>51501</v>
      </c>
      <c r="O169" s="61" t="s">
        <v>75</v>
      </c>
      <c r="P169" s="16" t="s">
        <v>75</v>
      </c>
      <c r="Q169" s="16" t="s">
        <v>75</v>
      </c>
      <c r="R169" s="64" t="s">
        <v>75</v>
      </c>
      <c r="S169" s="61" t="s">
        <v>75</v>
      </c>
      <c r="T169" s="16" t="s">
        <v>75</v>
      </c>
      <c r="U169" s="16" t="s">
        <v>75</v>
      </c>
      <c r="V169" s="64" t="s">
        <v>75</v>
      </c>
      <c r="W169" s="61" t="s">
        <v>75</v>
      </c>
      <c r="X169" s="16" t="s">
        <v>75</v>
      </c>
      <c r="Y169" s="16" t="s">
        <v>75</v>
      </c>
      <c r="Z169" s="64" t="s">
        <v>75</v>
      </c>
      <c r="AA169" s="61" t="s">
        <v>75</v>
      </c>
      <c r="AB169" s="16" t="s">
        <v>75</v>
      </c>
      <c r="AC169" s="16" t="s">
        <v>75</v>
      </c>
      <c r="AD169" s="64" t="s">
        <v>75</v>
      </c>
    </row>
    <row r="170" spans="14:30" x14ac:dyDescent="0.25">
      <c r="N170" s="25">
        <v>51591</v>
      </c>
      <c r="O170" s="61" t="s">
        <v>75</v>
      </c>
      <c r="P170" s="16" t="s">
        <v>75</v>
      </c>
      <c r="Q170" s="16" t="s">
        <v>75</v>
      </c>
      <c r="R170" s="64" t="s">
        <v>75</v>
      </c>
      <c r="S170" s="61" t="s">
        <v>75</v>
      </c>
      <c r="T170" s="16" t="s">
        <v>75</v>
      </c>
      <c r="U170" s="16" t="s">
        <v>75</v>
      </c>
      <c r="V170" s="64" t="s">
        <v>75</v>
      </c>
      <c r="W170" s="61" t="s">
        <v>75</v>
      </c>
      <c r="X170" s="16" t="s">
        <v>75</v>
      </c>
      <c r="Y170" s="16" t="s">
        <v>75</v>
      </c>
      <c r="Z170" s="64" t="s">
        <v>75</v>
      </c>
      <c r="AA170" s="61" t="s">
        <v>75</v>
      </c>
      <c r="AB170" s="16" t="s">
        <v>75</v>
      </c>
      <c r="AC170" s="16" t="s">
        <v>75</v>
      </c>
      <c r="AD170" s="64" t="s">
        <v>75</v>
      </c>
    </row>
    <row r="171" spans="14:30" x14ac:dyDescent="0.25">
      <c r="N171" s="25">
        <v>51682</v>
      </c>
      <c r="O171" s="61" t="s">
        <v>75</v>
      </c>
      <c r="P171" s="16" t="s">
        <v>75</v>
      </c>
      <c r="Q171" s="16" t="s">
        <v>75</v>
      </c>
      <c r="R171" s="64" t="s">
        <v>75</v>
      </c>
      <c r="S171" s="61" t="s">
        <v>75</v>
      </c>
      <c r="T171" s="16" t="s">
        <v>75</v>
      </c>
      <c r="U171" s="16" t="s">
        <v>75</v>
      </c>
      <c r="V171" s="64" t="s">
        <v>75</v>
      </c>
      <c r="W171" s="61" t="s">
        <v>75</v>
      </c>
      <c r="X171" s="16" t="s">
        <v>75</v>
      </c>
      <c r="Y171" s="16" t="s">
        <v>75</v>
      </c>
      <c r="Z171" s="64" t="s">
        <v>75</v>
      </c>
      <c r="AA171" s="61" t="s">
        <v>75</v>
      </c>
      <c r="AB171" s="16" t="s">
        <v>75</v>
      </c>
      <c r="AC171" s="16" t="s">
        <v>75</v>
      </c>
      <c r="AD171" s="64" t="s">
        <v>75</v>
      </c>
    </row>
    <row r="172" spans="14:30" x14ac:dyDescent="0.25">
      <c r="N172" s="25">
        <v>51774</v>
      </c>
      <c r="O172" s="61" t="s">
        <v>75</v>
      </c>
      <c r="P172" s="16" t="s">
        <v>75</v>
      </c>
      <c r="Q172" s="16" t="s">
        <v>75</v>
      </c>
      <c r="R172" s="64" t="s">
        <v>75</v>
      </c>
      <c r="S172" s="61" t="s">
        <v>75</v>
      </c>
      <c r="T172" s="16" t="s">
        <v>75</v>
      </c>
      <c r="U172" s="16" t="s">
        <v>75</v>
      </c>
      <c r="V172" s="64" t="s">
        <v>75</v>
      </c>
      <c r="W172" s="61" t="s">
        <v>75</v>
      </c>
      <c r="X172" s="16" t="s">
        <v>75</v>
      </c>
      <c r="Y172" s="16" t="s">
        <v>75</v>
      </c>
      <c r="Z172" s="64" t="s">
        <v>75</v>
      </c>
      <c r="AA172" s="61" t="s">
        <v>75</v>
      </c>
      <c r="AB172" s="16" t="s">
        <v>75</v>
      </c>
      <c r="AC172" s="16" t="s">
        <v>75</v>
      </c>
      <c r="AD172" s="64" t="s">
        <v>75</v>
      </c>
    </row>
    <row r="173" spans="14:30" x14ac:dyDescent="0.25">
      <c r="N173" s="25">
        <v>51866</v>
      </c>
      <c r="O173" s="61" t="s">
        <v>75</v>
      </c>
      <c r="P173" s="16" t="s">
        <v>75</v>
      </c>
      <c r="Q173" s="16" t="s">
        <v>75</v>
      </c>
      <c r="R173" s="64" t="s">
        <v>75</v>
      </c>
      <c r="S173" s="61" t="s">
        <v>75</v>
      </c>
      <c r="T173" s="16" t="s">
        <v>75</v>
      </c>
      <c r="U173" s="16" t="s">
        <v>75</v>
      </c>
      <c r="V173" s="64" t="s">
        <v>75</v>
      </c>
      <c r="W173" s="61" t="s">
        <v>75</v>
      </c>
      <c r="X173" s="16" t="s">
        <v>75</v>
      </c>
      <c r="Y173" s="16" t="s">
        <v>75</v>
      </c>
      <c r="Z173" s="64" t="s">
        <v>75</v>
      </c>
      <c r="AA173" s="61" t="s">
        <v>75</v>
      </c>
      <c r="AB173" s="16" t="s">
        <v>75</v>
      </c>
      <c r="AC173" s="16" t="s">
        <v>75</v>
      </c>
      <c r="AD173" s="64" t="s">
        <v>75</v>
      </c>
    </row>
    <row r="174" spans="14:30" x14ac:dyDescent="0.25">
      <c r="N174" s="25">
        <v>51956</v>
      </c>
      <c r="O174" s="61" t="s">
        <v>75</v>
      </c>
      <c r="P174" s="16" t="s">
        <v>75</v>
      </c>
      <c r="Q174" s="16" t="s">
        <v>75</v>
      </c>
      <c r="R174" s="64" t="s">
        <v>75</v>
      </c>
      <c r="S174" s="61" t="s">
        <v>75</v>
      </c>
      <c r="T174" s="16" t="s">
        <v>75</v>
      </c>
      <c r="U174" s="16" t="s">
        <v>75</v>
      </c>
      <c r="V174" s="64" t="s">
        <v>75</v>
      </c>
      <c r="W174" s="61" t="s">
        <v>75</v>
      </c>
      <c r="X174" s="16" t="s">
        <v>75</v>
      </c>
      <c r="Y174" s="16" t="s">
        <v>75</v>
      </c>
      <c r="Z174" s="64" t="s">
        <v>75</v>
      </c>
      <c r="AA174" s="61" t="s">
        <v>75</v>
      </c>
      <c r="AB174" s="16" t="s">
        <v>75</v>
      </c>
      <c r="AC174" s="16" t="s">
        <v>75</v>
      </c>
      <c r="AD174" s="64" t="s">
        <v>75</v>
      </c>
    </row>
    <row r="175" spans="14:30" x14ac:dyDescent="0.25">
      <c r="N175" s="25">
        <v>52047</v>
      </c>
      <c r="O175" s="61" t="s">
        <v>75</v>
      </c>
      <c r="P175" s="16" t="s">
        <v>75</v>
      </c>
      <c r="Q175" s="16" t="s">
        <v>75</v>
      </c>
      <c r="R175" s="64" t="s">
        <v>75</v>
      </c>
      <c r="S175" s="61" t="s">
        <v>75</v>
      </c>
      <c r="T175" s="16" t="s">
        <v>75</v>
      </c>
      <c r="U175" s="16" t="s">
        <v>75</v>
      </c>
      <c r="V175" s="64" t="s">
        <v>75</v>
      </c>
      <c r="W175" s="61" t="s">
        <v>75</v>
      </c>
      <c r="X175" s="16" t="s">
        <v>75</v>
      </c>
      <c r="Y175" s="16" t="s">
        <v>75</v>
      </c>
      <c r="Z175" s="64" t="s">
        <v>75</v>
      </c>
      <c r="AA175" s="61" t="s">
        <v>75</v>
      </c>
      <c r="AB175" s="16" t="s">
        <v>75</v>
      </c>
      <c r="AC175" s="16" t="s">
        <v>75</v>
      </c>
      <c r="AD175" s="64" t="s">
        <v>75</v>
      </c>
    </row>
    <row r="176" spans="14:30" x14ac:dyDescent="0.25">
      <c r="N176" s="25">
        <v>52139</v>
      </c>
      <c r="O176" s="61" t="s">
        <v>75</v>
      </c>
      <c r="P176" s="16" t="s">
        <v>75</v>
      </c>
      <c r="Q176" s="16" t="s">
        <v>75</v>
      </c>
      <c r="R176" s="64" t="s">
        <v>75</v>
      </c>
      <c r="S176" s="61" t="s">
        <v>75</v>
      </c>
      <c r="T176" s="16" t="s">
        <v>75</v>
      </c>
      <c r="U176" s="16" t="s">
        <v>75</v>
      </c>
      <c r="V176" s="64" t="s">
        <v>75</v>
      </c>
      <c r="W176" s="61" t="s">
        <v>75</v>
      </c>
      <c r="X176" s="16" t="s">
        <v>75</v>
      </c>
      <c r="Y176" s="16" t="s">
        <v>75</v>
      </c>
      <c r="Z176" s="64" t="s">
        <v>75</v>
      </c>
      <c r="AA176" s="61" t="s">
        <v>75</v>
      </c>
      <c r="AB176" s="16" t="s">
        <v>75</v>
      </c>
      <c r="AC176" s="16" t="s">
        <v>75</v>
      </c>
      <c r="AD176" s="64" t="s">
        <v>75</v>
      </c>
    </row>
    <row r="177" spans="14:30" x14ac:dyDescent="0.25">
      <c r="N177" s="25">
        <v>52231</v>
      </c>
      <c r="O177" s="61" t="s">
        <v>75</v>
      </c>
      <c r="P177" s="16" t="s">
        <v>75</v>
      </c>
      <c r="Q177" s="16" t="s">
        <v>75</v>
      </c>
      <c r="R177" s="64" t="s">
        <v>75</v>
      </c>
      <c r="S177" s="61" t="s">
        <v>75</v>
      </c>
      <c r="T177" s="16" t="s">
        <v>75</v>
      </c>
      <c r="U177" s="16" t="s">
        <v>75</v>
      </c>
      <c r="V177" s="64" t="s">
        <v>75</v>
      </c>
      <c r="W177" s="61" t="s">
        <v>75</v>
      </c>
      <c r="X177" s="16" t="s">
        <v>75</v>
      </c>
      <c r="Y177" s="16" t="s">
        <v>75</v>
      </c>
      <c r="Z177" s="64" t="s">
        <v>75</v>
      </c>
      <c r="AA177" s="61" t="s">
        <v>75</v>
      </c>
      <c r="AB177" s="16" t="s">
        <v>75</v>
      </c>
      <c r="AC177" s="16" t="s">
        <v>75</v>
      </c>
      <c r="AD177" s="64" t="s">
        <v>75</v>
      </c>
    </row>
    <row r="178" spans="14:30" x14ac:dyDescent="0.25">
      <c r="N178" s="25">
        <v>52321</v>
      </c>
      <c r="O178" s="61" t="s">
        <v>75</v>
      </c>
      <c r="P178" s="16" t="s">
        <v>75</v>
      </c>
      <c r="Q178" s="16" t="s">
        <v>75</v>
      </c>
      <c r="R178" s="64" t="s">
        <v>75</v>
      </c>
      <c r="S178" s="61" t="s">
        <v>75</v>
      </c>
      <c r="T178" s="16" t="s">
        <v>75</v>
      </c>
      <c r="U178" s="16" t="s">
        <v>75</v>
      </c>
      <c r="V178" s="64" t="s">
        <v>75</v>
      </c>
      <c r="W178" s="61" t="s">
        <v>75</v>
      </c>
      <c r="X178" s="16" t="s">
        <v>75</v>
      </c>
      <c r="Y178" s="16" t="s">
        <v>75</v>
      </c>
      <c r="Z178" s="64" t="s">
        <v>75</v>
      </c>
      <c r="AA178" s="61" t="s">
        <v>75</v>
      </c>
      <c r="AB178" s="16" t="s">
        <v>75</v>
      </c>
      <c r="AC178" s="16" t="s">
        <v>75</v>
      </c>
      <c r="AD178" s="64" t="s">
        <v>75</v>
      </c>
    </row>
    <row r="179" spans="14:30" x14ac:dyDescent="0.25">
      <c r="N179" s="25">
        <v>52412</v>
      </c>
      <c r="O179" s="61" t="s">
        <v>75</v>
      </c>
      <c r="P179" s="16" t="s">
        <v>75</v>
      </c>
      <c r="Q179" s="16" t="s">
        <v>75</v>
      </c>
      <c r="R179" s="64" t="s">
        <v>75</v>
      </c>
      <c r="S179" s="61" t="s">
        <v>75</v>
      </c>
      <c r="T179" s="16" t="s">
        <v>75</v>
      </c>
      <c r="U179" s="16" t="s">
        <v>75</v>
      </c>
      <c r="V179" s="64" t="s">
        <v>75</v>
      </c>
      <c r="W179" s="61" t="s">
        <v>75</v>
      </c>
      <c r="X179" s="16" t="s">
        <v>75</v>
      </c>
      <c r="Y179" s="16" t="s">
        <v>75</v>
      </c>
      <c r="Z179" s="64" t="s">
        <v>75</v>
      </c>
      <c r="AA179" s="61" t="s">
        <v>75</v>
      </c>
      <c r="AB179" s="16" t="s">
        <v>75</v>
      </c>
      <c r="AC179" s="16" t="s">
        <v>75</v>
      </c>
      <c r="AD179" s="64" t="s">
        <v>75</v>
      </c>
    </row>
    <row r="180" spans="14:30" x14ac:dyDescent="0.25">
      <c r="N180" s="25">
        <v>52504</v>
      </c>
      <c r="O180" s="61" t="s">
        <v>75</v>
      </c>
      <c r="P180" s="16" t="s">
        <v>75</v>
      </c>
      <c r="Q180" s="16" t="s">
        <v>75</v>
      </c>
      <c r="R180" s="64" t="s">
        <v>75</v>
      </c>
      <c r="S180" s="61" t="s">
        <v>75</v>
      </c>
      <c r="T180" s="16" t="s">
        <v>75</v>
      </c>
      <c r="U180" s="16" t="s">
        <v>75</v>
      </c>
      <c r="V180" s="64" t="s">
        <v>75</v>
      </c>
      <c r="W180" s="61" t="s">
        <v>75</v>
      </c>
      <c r="X180" s="16" t="s">
        <v>75</v>
      </c>
      <c r="Y180" s="16" t="s">
        <v>75</v>
      </c>
      <c r="Z180" s="64" t="s">
        <v>75</v>
      </c>
      <c r="AA180" s="61" t="s">
        <v>75</v>
      </c>
      <c r="AB180" s="16" t="s">
        <v>75</v>
      </c>
      <c r="AC180" s="16" t="s">
        <v>75</v>
      </c>
      <c r="AD180" s="64" t="s">
        <v>75</v>
      </c>
    </row>
    <row r="181" spans="14:30" x14ac:dyDescent="0.25">
      <c r="N181" s="25">
        <v>52596</v>
      </c>
      <c r="O181" s="61" t="s">
        <v>75</v>
      </c>
      <c r="P181" s="16" t="s">
        <v>75</v>
      </c>
      <c r="Q181" s="16" t="s">
        <v>75</v>
      </c>
      <c r="R181" s="64" t="s">
        <v>75</v>
      </c>
      <c r="S181" s="61" t="s">
        <v>75</v>
      </c>
      <c r="T181" s="16" t="s">
        <v>75</v>
      </c>
      <c r="U181" s="16" t="s">
        <v>75</v>
      </c>
      <c r="V181" s="64" t="s">
        <v>75</v>
      </c>
      <c r="W181" s="61" t="s">
        <v>75</v>
      </c>
      <c r="X181" s="16" t="s">
        <v>75</v>
      </c>
      <c r="Y181" s="16" t="s">
        <v>75</v>
      </c>
      <c r="Z181" s="64" t="s">
        <v>75</v>
      </c>
      <c r="AA181" s="61" t="s">
        <v>75</v>
      </c>
      <c r="AB181" s="16" t="s">
        <v>75</v>
      </c>
      <c r="AC181" s="16" t="s">
        <v>75</v>
      </c>
      <c r="AD181" s="64" t="s">
        <v>75</v>
      </c>
    </row>
    <row r="182" spans="14:30" x14ac:dyDescent="0.25">
      <c r="N182" s="25">
        <v>52687</v>
      </c>
      <c r="O182" s="61" t="s">
        <v>75</v>
      </c>
      <c r="P182" s="16" t="s">
        <v>75</v>
      </c>
      <c r="Q182" s="16" t="s">
        <v>75</v>
      </c>
      <c r="R182" s="64" t="s">
        <v>75</v>
      </c>
      <c r="S182" s="61" t="s">
        <v>75</v>
      </c>
      <c r="T182" s="16" t="s">
        <v>75</v>
      </c>
      <c r="U182" s="16" t="s">
        <v>75</v>
      </c>
      <c r="V182" s="64" t="s">
        <v>75</v>
      </c>
      <c r="W182" s="61" t="s">
        <v>75</v>
      </c>
      <c r="X182" s="16" t="s">
        <v>75</v>
      </c>
      <c r="Y182" s="16" t="s">
        <v>75</v>
      </c>
      <c r="Z182" s="64" t="s">
        <v>75</v>
      </c>
      <c r="AA182" s="61" t="s">
        <v>75</v>
      </c>
      <c r="AB182" s="16" t="s">
        <v>75</v>
      </c>
      <c r="AC182" s="16" t="s">
        <v>75</v>
      </c>
      <c r="AD182" s="64" t="s">
        <v>75</v>
      </c>
    </row>
    <row r="183" spans="14:30" x14ac:dyDescent="0.25">
      <c r="N183" s="25">
        <v>52778</v>
      </c>
      <c r="O183" s="61" t="s">
        <v>75</v>
      </c>
      <c r="P183" s="16" t="s">
        <v>75</v>
      </c>
      <c r="Q183" s="16" t="s">
        <v>75</v>
      </c>
      <c r="R183" s="64" t="s">
        <v>75</v>
      </c>
      <c r="S183" s="61" t="s">
        <v>75</v>
      </c>
      <c r="T183" s="16" t="s">
        <v>75</v>
      </c>
      <c r="U183" s="16" t="s">
        <v>75</v>
      </c>
      <c r="V183" s="64" t="s">
        <v>75</v>
      </c>
      <c r="W183" s="61" t="s">
        <v>75</v>
      </c>
      <c r="X183" s="16" t="s">
        <v>75</v>
      </c>
      <c r="Y183" s="16" t="s">
        <v>75</v>
      </c>
      <c r="Z183" s="64" t="s">
        <v>75</v>
      </c>
      <c r="AA183" s="61" t="s">
        <v>75</v>
      </c>
      <c r="AB183" s="16" t="s">
        <v>75</v>
      </c>
      <c r="AC183" s="16" t="s">
        <v>75</v>
      </c>
      <c r="AD183" s="64" t="s">
        <v>75</v>
      </c>
    </row>
    <row r="184" spans="14:30" x14ac:dyDescent="0.25">
      <c r="N184" s="25">
        <v>52870</v>
      </c>
      <c r="O184" s="61" t="s">
        <v>75</v>
      </c>
      <c r="P184" s="16" t="s">
        <v>75</v>
      </c>
      <c r="Q184" s="16" t="s">
        <v>75</v>
      </c>
      <c r="R184" s="64" t="s">
        <v>75</v>
      </c>
      <c r="S184" s="61" t="s">
        <v>75</v>
      </c>
      <c r="T184" s="16" t="s">
        <v>75</v>
      </c>
      <c r="U184" s="16" t="s">
        <v>75</v>
      </c>
      <c r="V184" s="64" t="s">
        <v>75</v>
      </c>
      <c r="W184" s="61" t="s">
        <v>75</v>
      </c>
      <c r="X184" s="16" t="s">
        <v>75</v>
      </c>
      <c r="Y184" s="16" t="s">
        <v>75</v>
      </c>
      <c r="Z184" s="64" t="s">
        <v>75</v>
      </c>
      <c r="AA184" s="61" t="s">
        <v>75</v>
      </c>
      <c r="AB184" s="16" t="s">
        <v>75</v>
      </c>
      <c r="AC184" s="16" t="s">
        <v>75</v>
      </c>
      <c r="AD184" s="64" t="s">
        <v>75</v>
      </c>
    </row>
    <row r="185" spans="14:30" x14ac:dyDescent="0.25">
      <c r="N185" s="25">
        <v>52962</v>
      </c>
      <c r="O185" s="61" t="s">
        <v>75</v>
      </c>
      <c r="P185" s="16" t="s">
        <v>75</v>
      </c>
      <c r="Q185" s="16" t="s">
        <v>75</v>
      </c>
      <c r="R185" s="64" t="s">
        <v>75</v>
      </c>
      <c r="S185" s="61" t="s">
        <v>75</v>
      </c>
      <c r="T185" s="16" t="s">
        <v>75</v>
      </c>
      <c r="U185" s="16" t="s">
        <v>75</v>
      </c>
      <c r="V185" s="64" t="s">
        <v>75</v>
      </c>
      <c r="W185" s="61" t="s">
        <v>75</v>
      </c>
      <c r="X185" s="16" t="s">
        <v>75</v>
      </c>
      <c r="Y185" s="16" t="s">
        <v>75</v>
      </c>
      <c r="Z185" s="64" t="s">
        <v>75</v>
      </c>
      <c r="AA185" s="61" t="s">
        <v>75</v>
      </c>
      <c r="AB185" s="16" t="s">
        <v>75</v>
      </c>
      <c r="AC185" s="16" t="s">
        <v>75</v>
      </c>
      <c r="AD185" s="64" t="s">
        <v>75</v>
      </c>
    </row>
    <row r="186" spans="14:30" x14ac:dyDescent="0.25">
      <c r="N186" s="25">
        <v>53052</v>
      </c>
      <c r="O186" s="61" t="s">
        <v>75</v>
      </c>
      <c r="P186" s="16" t="s">
        <v>75</v>
      </c>
      <c r="Q186" s="16" t="s">
        <v>75</v>
      </c>
      <c r="R186" s="64" t="s">
        <v>75</v>
      </c>
      <c r="S186" s="61" t="s">
        <v>75</v>
      </c>
      <c r="T186" s="16" t="s">
        <v>75</v>
      </c>
      <c r="U186" s="16" t="s">
        <v>75</v>
      </c>
      <c r="V186" s="64" t="s">
        <v>75</v>
      </c>
      <c r="W186" s="61" t="s">
        <v>75</v>
      </c>
      <c r="X186" s="16" t="s">
        <v>75</v>
      </c>
      <c r="Y186" s="16" t="s">
        <v>75</v>
      </c>
      <c r="Z186" s="64" t="s">
        <v>75</v>
      </c>
      <c r="AA186" s="61" t="s">
        <v>75</v>
      </c>
      <c r="AB186" s="16" t="s">
        <v>75</v>
      </c>
      <c r="AC186" s="16" t="s">
        <v>75</v>
      </c>
      <c r="AD186" s="64" t="s">
        <v>75</v>
      </c>
    </row>
    <row r="187" spans="14:30" x14ac:dyDescent="0.25">
      <c r="N187" s="25">
        <v>53143</v>
      </c>
      <c r="O187" s="61" t="s">
        <v>75</v>
      </c>
      <c r="P187" s="16" t="s">
        <v>75</v>
      </c>
      <c r="Q187" s="16" t="s">
        <v>75</v>
      </c>
      <c r="R187" s="64" t="s">
        <v>75</v>
      </c>
      <c r="S187" s="61" t="s">
        <v>75</v>
      </c>
      <c r="T187" s="16" t="s">
        <v>75</v>
      </c>
      <c r="U187" s="16" t="s">
        <v>75</v>
      </c>
      <c r="V187" s="64" t="s">
        <v>75</v>
      </c>
      <c r="W187" s="61" t="s">
        <v>75</v>
      </c>
      <c r="X187" s="16" t="s">
        <v>75</v>
      </c>
      <c r="Y187" s="16" t="s">
        <v>75</v>
      </c>
      <c r="Z187" s="64" t="s">
        <v>75</v>
      </c>
      <c r="AA187" s="61" t="s">
        <v>75</v>
      </c>
      <c r="AB187" s="16" t="s">
        <v>75</v>
      </c>
      <c r="AC187" s="16" t="s">
        <v>75</v>
      </c>
      <c r="AD187" s="64" t="s">
        <v>75</v>
      </c>
    </row>
    <row r="188" spans="14:30" x14ac:dyDescent="0.25">
      <c r="N188" s="25">
        <v>53235</v>
      </c>
      <c r="O188" s="61" t="s">
        <v>75</v>
      </c>
      <c r="P188" s="16" t="s">
        <v>75</v>
      </c>
      <c r="Q188" s="16" t="s">
        <v>75</v>
      </c>
      <c r="R188" s="64" t="s">
        <v>75</v>
      </c>
      <c r="S188" s="61" t="s">
        <v>75</v>
      </c>
      <c r="T188" s="16" t="s">
        <v>75</v>
      </c>
      <c r="U188" s="16" t="s">
        <v>75</v>
      </c>
      <c r="V188" s="64" t="s">
        <v>75</v>
      </c>
      <c r="W188" s="61" t="s">
        <v>75</v>
      </c>
      <c r="X188" s="16" t="s">
        <v>75</v>
      </c>
      <c r="Y188" s="16" t="s">
        <v>75</v>
      </c>
      <c r="Z188" s="64" t="s">
        <v>75</v>
      </c>
      <c r="AA188" s="61" t="s">
        <v>75</v>
      </c>
      <c r="AB188" s="16" t="s">
        <v>75</v>
      </c>
      <c r="AC188" s="16" t="s">
        <v>75</v>
      </c>
      <c r="AD188" s="64" t="s">
        <v>75</v>
      </c>
    </row>
    <row r="189" spans="14:30" x14ac:dyDescent="0.25">
      <c r="N189" s="25">
        <v>53327</v>
      </c>
      <c r="O189" s="61" t="s">
        <v>75</v>
      </c>
      <c r="P189" s="16" t="s">
        <v>75</v>
      </c>
      <c r="Q189" s="16" t="s">
        <v>75</v>
      </c>
      <c r="R189" s="64" t="s">
        <v>75</v>
      </c>
      <c r="S189" s="61" t="s">
        <v>75</v>
      </c>
      <c r="T189" s="16" t="s">
        <v>75</v>
      </c>
      <c r="U189" s="16" t="s">
        <v>75</v>
      </c>
      <c r="V189" s="64" t="s">
        <v>75</v>
      </c>
      <c r="W189" s="61" t="s">
        <v>75</v>
      </c>
      <c r="X189" s="16" t="s">
        <v>75</v>
      </c>
      <c r="Y189" s="16" t="s">
        <v>75</v>
      </c>
      <c r="Z189" s="64" t="s">
        <v>75</v>
      </c>
      <c r="AA189" s="61" t="s">
        <v>75</v>
      </c>
      <c r="AB189" s="16" t="s">
        <v>75</v>
      </c>
      <c r="AC189" s="16" t="s">
        <v>75</v>
      </c>
      <c r="AD189" s="64" t="s">
        <v>75</v>
      </c>
    </row>
    <row r="190" spans="14:30" x14ac:dyDescent="0.25">
      <c r="N190" s="25">
        <v>53417</v>
      </c>
      <c r="O190" s="61" t="s">
        <v>75</v>
      </c>
      <c r="P190" s="16" t="s">
        <v>75</v>
      </c>
      <c r="Q190" s="16" t="s">
        <v>75</v>
      </c>
      <c r="R190" s="64" t="s">
        <v>75</v>
      </c>
      <c r="S190" s="61" t="s">
        <v>75</v>
      </c>
      <c r="T190" s="16" t="s">
        <v>75</v>
      </c>
      <c r="U190" s="16" t="s">
        <v>75</v>
      </c>
      <c r="V190" s="64" t="s">
        <v>75</v>
      </c>
      <c r="W190" s="61" t="s">
        <v>75</v>
      </c>
      <c r="X190" s="16" t="s">
        <v>75</v>
      </c>
      <c r="Y190" s="16" t="s">
        <v>75</v>
      </c>
      <c r="Z190" s="64" t="s">
        <v>75</v>
      </c>
      <c r="AA190" s="61" t="s">
        <v>75</v>
      </c>
      <c r="AB190" s="16" t="s">
        <v>75</v>
      </c>
      <c r="AC190" s="16" t="s">
        <v>75</v>
      </c>
      <c r="AD190" s="64" t="s">
        <v>75</v>
      </c>
    </row>
    <row r="191" spans="14:30" x14ac:dyDescent="0.25">
      <c r="N191" s="25">
        <v>53508</v>
      </c>
      <c r="O191" s="61" t="s">
        <v>75</v>
      </c>
      <c r="P191" s="16" t="s">
        <v>75</v>
      </c>
      <c r="Q191" s="16" t="s">
        <v>75</v>
      </c>
      <c r="R191" s="64" t="s">
        <v>75</v>
      </c>
      <c r="S191" s="61" t="s">
        <v>75</v>
      </c>
      <c r="T191" s="16" t="s">
        <v>75</v>
      </c>
      <c r="U191" s="16" t="s">
        <v>75</v>
      </c>
      <c r="V191" s="64" t="s">
        <v>75</v>
      </c>
      <c r="W191" s="61" t="s">
        <v>75</v>
      </c>
      <c r="X191" s="16" t="s">
        <v>75</v>
      </c>
      <c r="Y191" s="16" t="s">
        <v>75</v>
      </c>
      <c r="Z191" s="64" t="s">
        <v>75</v>
      </c>
      <c r="AA191" s="61" t="s">
        <v>75</v>
      </c>
      <c r="AB191" s="16" t="s">
        <v>75</v>
      </c>
      <c r="AC191" s="16" t="s">
        <v>75</v>
      </c>
      <c r="AD191" s="64" t="s">
        <v>75</v>
      </c>
    </row>
    <row r="192" spans="14:30" x14ac:dyDescent="0.25">
      <c r="N192" s="25">
        <v>53600</v>
      </c>
      <c r="O192" s="61" t="s">
        <v>75</v>
      </c>
      <c r="P192" s="16" t="s">
        <v>75</v>
      </c>
      <c r="Q192" s="16" t="s">
        <v>75</v>
      </c>
      <c r="R192" s="64" t="s">
        <v>75</v>
      </c>
      <c r="S192" s="61" t="s">
        <v>75</v>
      </c>
      <c r="T192" s="16" t="s">
        <v>75</v>
      </c>
      <c r="U192" s="16" t="s">
        <v>75</v>
      </c>
      <c r="V192" s="64" t="s">
        <v>75</v>
      </c>
      <c r="W192" s="61" t="s">
        <v>75</v>
      </c>
      <c r="X192" s="16" t="s">
        <v>75</v>
      </c>
      <c r="Y192" s="16" t="s">
        <v>75</v>
      </c>
      <c r="Z192" s="64" t="s">
        <v>75</v>
      </c>
      <c r="AA192" s="61" t="s">
        <v>75</v>
      </c>
      <c r="AB192" s="16" t="s">
        <v>75</v>
      </c>
      <c r="AC192" s="16" t="s">
        <v>75</v>
      </c>
      <c r="AD192" s="64" t="s">
        <v>75</v>
      </c>
    </row>
    <row r="193" spans="14:30" x14ac:dyDescent="0.25">
      <c r="N193" s="25">
        <v>53692</v>
      </c>
      <c r="O193" s="61" t="s">
        <v>75</v>
      </c>
      <c r="P193" s="16" t="s">
        <v>75</v>
      </c>
      <c r="Q193" s="16" t="s">
        <v>75</v>
      </c>
      <c r="R193" s="64" t="s">
        <v>75</v>
      </c>
      <c r="S193" s="61" t="s">
        <v>75</v>
      </c>
      <c r="T193" s="16" t="s">
        <v>75</v>
      </c>
      <c r="U193" s="16" t="s">
        <v>75</v>
      </c>
      <c r="V193" s="64" t="s">
        <v>75</v>
      </c>
      <c r="W193" s="61" t="s">
        <v>75</v>
      </c>
      <c r="X193" s="16" t="s">
        <v>75</v>
      </c>
      <c r="Y193" s="16" t="s">
        <v>75</v>
      </c>
      <c r="Z193" s="64" t="s">
        <v>75</v>
      </c>
      <c r="AA193" s="61" t="s">
        <v>75</v>
      </c>
      <c r="AB193" s="16" t="s">
        <v>75</v>
      </c>
      <c r="AC193" s="16" t="s">
        <v>75</v>
      </c>
      <c r="AD193" s="64" t="s">
        <v>75</v>
      </c>
    </row>
    <row r="194" spans="14:30" x14ac:dyDescent="0.25">
      <c r="N194" s="25">
        <v>53782</v>
      </c>
      <c r="O194" s="61" t="s">
        <v>75</v>
      </c>
      <c r="P194" s="16" t="s">
        <v>75</v>
      </c>
      <c r="Q194" s="16" t="s">
        <v>75</v>
      </c>
      <c r="R194" s="64" t="s">
        <v>75</v>
      </c>
      <c r="S194" s="61" t="s">
        <v>75</v>
      </c>
      <c r="T194" s="16" t="s">
        <v>75</v>
      </c>
      <c r="U194" s="16" t="s">
        <v>75</v>
      </c>
      <c r="V194" s="64" t="s">
        <v>75</v>
      </c>
      <c r="W194" s="61" t="s">
        <v>75</v>
      </c>
      <c r="X194" s="16" t="s">
        <v>75</v>
      </c>
      <c r="Y194" s="16" t="s">
        <v>75</v>
      </c>
      <c r="Z194" s="64" t="s">
        <v>75</v>
      </c>
      <c r="AA194" s="61" t="s">
        <v>75</v>
      </c>
      <c r="AB194" s="16" t="s">
        <v>75</v>
      </c>
      <c r="AC194" s="16" t="s">
        <v>75</v>
      </c>
      <c r="AD194" s="64" t="s">
        <v>75</v>
      </c>
    </row>
    <row r="195" spans="14:30" x14ac:dyDescent="0.25">
      <c r="N195" s="25">
        <v>53873</v>
      </c>
      <c r="O195" s="61" t="s">
        <v>75</v>
      </c>
      <c r="P195" s="16" t="s">
        <v>75</v>
      </c>
      <c r="Q195" s="16" t="s">
        <v>75</v>
      </c>
      <c r="R195" s="64" t="s">
        <v>75</v>
      </c>
      <c r="S195" s="61" t="s">
        <v>75</v>
      </c>
      <c r="T195" s="16" t="s">
        <v>75</v>
      </c>
      <c r="U195" s="16" t="s">
        <v>75</v>
      </c>
      <c r="V195" s="64" t="s">
        <v>75</v>
      </c>
      <c r="W195" s="61" t="s">
        <v>75</v>
      </c>
      <c r="X195" s="16" t="s">
        <v>75</v>
      </c>
      <c r="Y195" s="16" t="s">
        <v>75</v>
      </c>
      <c r="Z195" s="64" t="s">
        <v>75</v>
      </c>
      <c r="AA195" s="61" t="s">
        <v>75</v>
      </c>
      <c r="AB195" s="16" t="s">
        <v>75</v>
      </c>
      <c r="AC195" s="16" t="s">
        <v>75</v>
      </c>
      <c r="AD195" s="64" t="s">
        <v>75</v>
      </c>
    </row>
    <row r="196" spans="14:30" x14ac:dyDescent="0.25">
      <c r="N196" s="25">
        <v>53965</v>
      </c>
      <c r="O196" s="61" t="s">
        <v>75</v>
      </c>
      <c r="P196" s="16" t="s">
        <v>75</v>
      </c>
      <c r="Q196" s="16" t="s">
        <v>75</v>
      </c>
      <c r="R196" s="64" t="s">
        <v>75</v>
      </c>
      <c r="S196" s="61" t="s">
        <v>75</v>
      </c>
      <c r="T196" s="16" t="s">
        <v>75</v>
      </c>
      <c r="U196" s="16" t="s">
        <v>75</v>
      </c>
      <c r="V196" s="64" t="s">
        <v>75</v>
      </c>
      <c r="W196" s="61" t="s">
        <v>75</v>
      </c>
      <c r="X196" s="16" t="s">
        <v>75</v>
      </c>
      <c r="Y196" s="16" t="s">
        <v>75</v>
      </c>
      <c r="Z196" s="64" t="s">
        <v>75</v>
      </c>
      <c r="AA196" s="61" t="s">
        <v>75</v>
      </c>
      <c r="AB196" s="16" t="s">
        <v>75</v>
      </c>
      <c r="AC196" s="16" t="s">
        <v>75</v>
      </c>
      <c r="AD196" s="64" t="s">
        <v>75</v>
      </c>
    </row>
    <row r="197" spans="14:30" x14ac:dyDescent="0.25">
      <c r="N197" s="25">
        <v>54057</v>
      </c>
      <c r="O197" s="61" t="s">
        <v>75</v>
      </c>
      <c r="P197" s="16" t="s">
        <v>75</v>
      </c>
      <c r="Q197" s="16" t="s">
        <v>75</v>
      </c>
      <c r="R197" s="64" t="s">
        <v>75</v>
      </c>
      <c r="S197" s="61" t="s">
        <v>75</v>
      </c>
      <c r="T197" s="16" t="s">
        <v>75</v>
      </c>
      <c r="U197" s="16" t="s">
        <v>75</v>
      </c>
      <c r="V197" s="64" t="s">
        <v>75</v>
      </c>
      <c r="W197" s="61" t="s">
        <v>75</v>
      </c>
      <c r="X197" s="16" t="s">
        <v>75</v>
      </c>
      <c r="Y197" s="16" t="s">
        <v>75</v>
      </c>
      <c r="Z197" s="64" t="s">
        <v>75</v>
      </c>
      <c r="AA197" s="61" t="s">
        <v>75</v>
      </c>
      <c r="AB197" s="16" t="s">
        <v>75</v>
      </c>
      <c r="AC197" s="16" t="s">
        <v>75</v>
      </c>
      <c r="AD197" s="64" t="s">
        <v>75</v>
      </c>
    </row>
    <row r="198" spans="14:30" x14ac:dyDescent="0.25">
      <c r="N198" s="25">
        <v>54148</v>
      </c>
      <c r="O198" s="61" t="s">
        <v>75</v>
      </c>
      <c r="P198" s="16" t="s">
        <v>75</v>
      </c>
      <c r="Q198" s="16" t="s">
        <v>75</v>
      </c>
      <c r="R198" s="64" t="s">
        <v>75</v>
      </c>
      <c r="S198" s="61" t="s">
        <v>75</v>
      </c>
      <c r="T198" s="16" t="s">
        <v>75</v>
      </c>
      <c r="U198" s="16" t="s">
        <v>75</v>
      </c>
      <c r="V198" s="64" t="s">
        <v>75</v>
      </c>
      <c r="W198" s="61" t="s">
        <v>75</v>
      </c>
      <c r="X198" s="16" t="s">
        <v>75</v>
      </c>
      <c r="Y198" s="16" t="s">
        <v>75</v>
      </c>
      <c r="Z198" s="64" t="s">
        <v>75</v>
      </c>
      <c r="AA198" s="61" t="s">
        <v>75</v>
      </c>
      <c r="AB198" s="16" t="s">
        <v>75</v>
      </c>
      <c r="AC198" s="16" t="s">
        <v>75</v>
      </c>
      <c r="AD198" s="64" t="s">
        <v>75</v>
      </c>
    </row>
    <row r="199" spans="14:30" x14ac:dyDescent="0.25">
      <c r="N199" s="25">
        <v>54239</v>
      </c>
      <c r="O199" s="61" t="s">
        <v>75</v>
      </c>
      <c r="P199" s="16" t="s">
        <v>75</v>
      </c>
      <c r="Q199" s="16" t="s">
        <v>75</v>
      </c>
      <c r="R199" s="64" t="s">
        <v>75</v>
      </c>
      <c r="S199" s="61" t="s">
        <v>75</v>
      </c>
      <c r="T199" s="16" t="s">
        <v>75</v>
      </c>
      <c r="U199" s="16" t="s">
        <v>75</v>
      </c>
      <c r="V199" s="64" t="s">
        <v>75</v>
      </c>
      <c r="W199" s="61" t="s">
        <v>75</v>
      </c>
      <c r="X199" s="16" t="s">
        <v>75</v>
      </c>
      <c r="Y199" s="16" t="s">
        <v>75</v>
      </c>
      <c r="Z199" s="64" t="s">
        <v>75</v>
      </c>
      <c r="AA199" s="61" t="s">
        <v>75</v>
      </c>
      <c r="AB199" s="16" t="s">
        <v>75</v>
      </c>
      <c r="AC199" s="16" t="s">
        <v>75</v>
      </c>
      <c r="AD199" s="64" t="s">
        <v>75</v>
      </c>
    </row>
    <row r="200" spans="14:30" x14ac:dyDescent="0.25">
      <c r="N200" s="25">
        <v>54331</v>
      </c>
      <c r="O200" s="61" t="s">
        <v>75</v>
      </c>
      <c r="P200" s="16" t="s">
        <v>75</v>
      </c>
      <c r="Q200" s="16" t="s">
        <v>75</v>
      </c>
      <c r="R200" s="64" t="s">
        <v>75</v>
      </c>
      <c r="S200" s="61" t="s">
        <v>75</v>
      </c>
      <c r="T200" s="16" t="s">
        <v>75</v>
      </c>
      <c r="U200" s="16" t="s">
        <v>75</v>
      </c>
      <c r="V200" s="64" t="s">
        <v>75</v>
      </c>
      <c r="W200" s="61" t="s">
        <v>75</v>
      </c>
      <c r="X200" s="16" t="s">
        <v>75</v>
      </c>
      <c r="Y200" s="16" t="s">
        <v>75</v>
      </c>
      <c r="Z200" s="64" t="s">
        <v>75</v>
      </c>
      <c r="AA200" s="61" t="s">
        <v>75</v>
      </c>
      <c r="AB200" s="16" t="s">
        <v>75</v>
      </c>
      <c r="AC200" s="16" t="s">
        <v>75</v>
      </c>
      <c r="AD200" s="64" t="s">
        <v>75</v>
      </c>
    </row>
    <row r="201" spans="14:30" x14ac:dyDescent="0.25">
      <c r="N201" s="25">
        <v>54423</v>
      </c>
      <c r="O201" s="61" t="s">
        <v>75</v>
      </c>
      <c r="P201" s="16" t="s">
        <v>75</v>
      </c>
      <c r="Q201" s="16" t="s">
        <v>75</v>
      </c>
      <c r="R201" s="64" t="s">
        <v>75</v>
      </c>
      <c r="S201" s="61" t="s">
        <v>75</v>
      </c>
      <c r="T201" s="16" t="s">
        <v>75</v>
      </c>
      <c r="U201" s="16" t="s">
        <v>75</v>
      </c>
      <c r="V201" s="64" t="s">
        <v>75</v>
      </c>
      <c r="W201" s="61" t="s">
        <v>75</v>
      </c>
      <c r="X201" s="16" t="s">
        <v>75</v>
      </c>
      <c r="Y201" s="16" t="s">
        <v>75</v>
      </c>
      <c r="Z201" s="64" t="s">
        <v>75</v>
      </c>
      <c r="AA201" s="61" t="s">
        <v>75</v>
      </c>
      <c r="AB201" s="16" t="s">
        <v>75</v>
      </c>
      <c r="AC201" s="16" t="s">
        <v>75</v>
      </c>
      <c r="AD201" s="64" t="s">
        <v>75</v>
      </c>
    </row>
    <row r="202" spans="14:30" x14ac:dyDescent="0.25">
      <c r="N202" s="25">
        <v>54513</v>
      </c>
      <c r="O202" s="61" t="s">
        <v>75</v>
      </c>
      <c r="P202" s="16" t="s">
        <v>75</v>
      </c>
      <c r="Q202" s="16" t="s">
        <v>75</v>
      </c>
      <c r="R202" s="64" t="s">
        <v>75</v>
      </c>
      <c r="S202" s="61" t="s">
        <v>75</v>
      </c>
      <c r="T202" s="16" t="s">
        <v>75</v>
      </c>
      <c r="U202" s="16" t="s">
        <v>75</v>
      </c>
      <c r="V202" s="64" t="s">
        <v>75</v>
      </c>
      <c r="W202" s="61" t="s">
        <v>75</v>
      </c>
      <c r="X202" s="16" t="s">
        <v>75</v>
      </c>
      <c r="Y202" s="16" t="s">
        <v>75</v>
      </c>
      <c r="Z202" s="64" t="s">
        <v>75</v>
      </c>
      <c r="AA202" s="61" t="s">
        <v>75</v>
      </c>
      <c r="AB202" s="16" t="s">
        <v>75</v>
      </c>
      <c r="AC202" s="16" t="s">
        <v>75</v>
      </c>
      <c r="AD202" s="64" t="s">
        <v>75</v>
      </c>
    </row>
    <row r="203" spans="14:30" x14ac:dyDescent="0.25">
      <c r="N203" s="25">
        <v>54604</v>
      </c>
      <c r="O203" s="61" t="s">
        <v>75</v>
      </c>
      <c r="P203" s="16" t="s">
        <v>75</v>
      </c>
      <c r="Q203" s="16" t="s">
        <v>75</v>
      </c>
      <c r="R203" s="64" t="s">
        <v>75</v>
      </c>
      <c r="S203" s="61" t="s">
        <v>75</v>
      </c>
      <c r="T203" s="16" t="s">
        <v>75</v>
      </c>
      <c r="U203" s="16" t="s">
        <v>75</v>
      </c>
      <c r="V203" s="64" t="s">
        <v>75</v>
      </c>
      <c r="W203" s="61" t="s">
        <v>75</v>
      </c>
      <c r="X203" s="16" t="s">
        <v>75</v>
      </c>
      <c r="Y203" s="16" t="s">
        <v>75</v>
      </c>
      <c r="Z203" s="64" t="s">
        <v>75</v>
      </c>
      <c r="AA203" s="61" t="s">
        <v>75</v>
      </c>
      <c r="AB203" s="16" t="s">
        <v>75</v>
      </c>
      <c r="AC203" s="16" t="s">
        <v>75</v>
      </c>
      <c r="AD203" s="64" t="s">
        <v>75</v>
      </c>
    </row>
    <row r="204" spans="14:30" x14ac:dyDescent="0.25">
      <c r="N204" s="25">
        <v>54696</v>
      </c>
      <c r="O204" s="61" t="s">
        <v>75</v>
      </c>
      <c r="P204" s="16" t="s">
        <v>75</v>
      </c>
      <c r="Q204" s="16" t="s">
        <v>75</v>
      </c>
      <c r="R204" s="64" t="s">
        <v>75</v>
      </c>
      <c r="S204" s="61" t="s">
        <v>75</v>
      </c>
      <c r="T204" s="16" t="s">
        <v>75</v>
      </c>
      <c r="U204" s="16" t="s">
        <v>75</v>
      </c>
      <c r="V204" s="64" t="s">
        <v>75</v>
      </c>
      <c r="W204" s="61" t="s">
        <v>75</v>
      </c>
      <c r="X204" s="16" t="s">
        <v>75</v>
      </c>
      <c r="Y204" s="16" t="s">
        <v>75</v>
      </c>
      <c r="Z204" s="64" t="s">
        <v>75</v>
      </c>
      <c r="AA204" s="61" t="s">
        <v>75</v>
      </c>
      <c r="AB204" s="16" t="s">
        <v>75</v>
      </c>
      <c r="AC204" s="16" t="s">
        <v>75</v>
      </c>
      <c r="AD204" s="64" t="s">
        <v>75</v>
      </c>
    </row>
    <row r="205" spans="14:30" x14ac:dyDescent="0.25">
      <c r="N205" s="25">
        <v>54788</v>
      </c>
      <c r="O205" s="61" t="s">
        <v>75</v>
      </c>
      <c r="P205" s="16" t="s">
        <v>75</v>
      </c>
      <c r="Q205" s="16" t="s">
        <v>75</v>
      </c>
      <c r="R205" s="64" t="s">
        <v>75</v>
      </c>
      <c r="S205" s="61" t="s">
        <v>75</v>
      </c>
      <c r="T205" s="16" t="s">
        <v>75</v>
      </c>
      <c r="U205" s="16" t="s">
        <v>75</v>
      </c>
      <c r="V205" s="64" t="s">
        <v>75</v>
      </c>
      <c r="W205" s="61" t="s">
        <v>75</v>
      </c>
      <c r="X205" s="16" t="s">
        <v>75</v>
      </c>
      <c r="Y205" s="16" t="s">
        <v>75</v>
      </c>
      <c r="Z205" s="64" t="s">
        <v>75</v>
      </c>
      <c r="AA205" s="61" t="s">
        <v>75</v>
      </c>
      <c r="AB205" s="16" t="s">
        <v>75</v>
      </c>
      <c r="AC205" s="16" t="s">
        <v>75</v>
      </c>
      <c r="AD205" s="64" t="s">
        <v>75</v>
      </c>
    </row>
    <row r="206" spans="14:30" x14ac:dyDescent="0.25">
      <c r="N206" s="25">
        <v>54878</v>
      </c>
      <c r="O206" s="61" t="s">
        <v>75</v>
      </c>
      <c r="P206" s="16" t="s">
        <v>75</v>
      </c>
      <c r="Q206" s="16" t="s">
        <v>75</v>
      </c>
      <c r="R206" s="64" t="s">
        <v>75</v>
      </c>
      <c r="S206" s="61" t="s">
        <v>75</v>
      </c>
      <c r="T206" s="16" t="s">
        <v>75</v>
      </c>
      <c r="U206" s="16" t="s">
        <v>75</v>
      </c>
      <c r="V206" s="64" t="s">
        <v>75</v>
      </c>
      <c r="W206" s="61" t="s">
        <v>75</v>
      </c>
      <c r="X206" s="16" t="s">
        <v>75</v>
      </c>
      <c r="Y206" s="16" t="s">
        <v>75</v>
      </c>
      <c r="Z206" s="64" t="s">
        <v>75</v>
      </c>
      <c r="AA206" s="61" t="s">
        <v>75</v>
      </c>
      <c r="AB206" s="16" t="s">
        <v>75</v>
      </c>
      <c r="AC206" s="16" t="s">
        <v>75</v>
      </c>
      <c r="AD206" s="64" t="s">
        <v>75</v>
      </c>
    </row>
    <row r="207" spans="14:30" x14ac:dyDescent="0.25">
      <c r="N207" s="25">
        <v>54969</v>
      </c>
      <c r="O207" s="61" t="s">
        <v>75</v>
      </c>
      <c r="P207" s="16" t="s">
        <v>75</v>
      </c>
      <c r="Q207" s="16" t="s">
        <v>75</v>
      </c>
      <c r="R207" s="64" t="s">
        <v>75</v>
      </c>
      <c r="S207" s="61" t="s">
        <v>75</v>
      </c>
      <c r="T207" s="16" t="s">
        <v>75</v>
      </c>
      <c r="U207" s="16" t="s">
        <v>75</v>
      </c>
      <c r="V207" s="64" t="s">
        <v>75</v>
      </c>
      <c r="W207" s="61" t="s">
        <v>75</v>
      </c>
      <c r="X207" s="16" t="s">
        <v>75</v>
      </c>
      <c r="Y207" s="16" t="s">
        <v>75</v>
      </c>
      <c r="Z207" s="64" t="s">
        <v>75</v>
      </c>
      <c r="AA207" s="61" t="s">
        <v>75</v>
      </c>
      <c r="AB207" s="16" t="s">
        <v>75</v>
      </c>
      <c r="AC207" s="16" t="s">
        <v>75</v>
      </c>
      <c r="AD207" s="64" t="s">
        <v>75</v>
      </c>
    </row>
    <row r="208" spans="14:30" x14ac:dyDescent="0.25">
      <c r="N208" s="25">
        <v>55061</v>
      </c>
      <c r="O208" s="61" t="s">
        <v>75</v>
      </c>
      <c r="P208" s="16" t="s">
        <v>75</v>
      </c>
      <c r="Q208" s="16" t="s">
        <v>75</v>
      </c>
      <c r="R208" s="64" t="s">
        <v>75</v>
      </c>
      <c r="S208" s="61" t="s">
        <v>75</v>
      </c>
      <c r="T208" s="16" t="s">
        <v>75</v>
      </c>
      <c r="U208" s="16" t="s">
        <v>75</v>
      </c>
      <c r="V208" s="64" t="s">
        <v>75</v>
      </c>
      <c r="W208" s="61" t="s">
        <v>75</v>
      </c>
      <c r="X208" s="16" t="s">
        <v>75</v>
      </c>
      <c r="Y208" s="16" t="s">
        <v>75</v>
      </c>
      <c r="Z208" s="64" t="s">
        <v>75</v>
      </c>
      <c r="AA208" s="61" t="s">
        <v>75</v>
      </c>
      <c r="AB208" s="16" t="s">
        <v>75</v>
      </c>
      <c r="AC208" s="16" t="s">
        <v>75</v>
      </c>
      <c r="AD208" s="64" t="s">
        <v>75</v>
      </c>
    </row>
    <row r="209" spans="14:14" x14ac:dyDescent="0.25">
      <c r="N209" s="25"/>
    </row>
    <row r="210" spans="14:14" x14ac:dyDescent="0.25">
      <c r="N210" s="25"/>
    </row>
    <row r="211" spans="14:14" x14ac:dyDescent="0.25">
      <c r="N211" s="25"/>
    </row>
    <row r="212" spans="14:14" x14ac:dyDescent="0.25">
      <c r="N212" s="25"/>
    </row>
    <row r="213" spans="14:14" x14ac:dyDescent="0.25">
      <c r="N213" s="25"/>
    </row>
    <row r="214" spans="14:14" x14ac:dyDescent="0.25">
      <c r="N214" s="25"/>
    </row>
    <row r="215" spans="14:14" x14ac:dyDescent="0.25">
      <c r="N215" s="25"/>
    </row>
    <row r="216" spans="14:14" x14ac:dyDescent="0.25">
      <c r="N216" s="25"/>
    </row>
    <row r="217" spans="14:14" x14ac:dyDescent="0.25">
      <c r="N217" s="25"/>
    </row>
    <row r="218" spans="14:14" x14ac:dyDescent="0.25">
      <c r="N218" s="25"/>
    </row>
    <row r="219" spans="14:14" x14ac:dyDescent="0.25">
      <c r="N219" s="25"/>
    </row>
    <row r="220" spans="14:14" x14ac:dyDescent="0.25">
      <c r="N220" s="25"/>
    </row>
    <row r="221" spans="14:14" x14ac:dyDescent="0.25">
      <c r="N221" s="25"/>
    </row>
    <row r="222" spans="14:14" x14ac:dyDescent="0.25">
      <c r="N222" s="25"/>
    </row>
    <row r="223" spans="14:14" x14ac:dyDescent="0.25">
      <c r="N223" s="25"/>
    </row>
    <row r="224" spans="14:14" x14ac:dyDescent="0.25">
      <c r="N224" s="25"/>
    </row>
    <row r="225" spans="14:14" x14ac:dyDescent="0.25">
      <c r="N225" s="25"/>
    </row>
    <row r="226" spans="14:14" x14ac:dyDescent="0.25">
      <c r="N226" s="25"/>
    </row>
    <row r="227" spans="14:14" x14ac:dyDescent="0.25">
      <c r="N227" s="25"/>
    </row>
    <row r="228" spans="14:14" x14ac:dyDescent="0.25">
      <c r="N228" s="25"/>
    </row>
    <row r="229" spans="14:14" x14ac:dyDescent="0.25">
      <c r="N229" s="25"/>
    </row>
    <row r="230" spans="14:14" x14ac:dyDescent="0.25">
      <c r="N230" s="25"/>
    </row>
    <row r="231" spans="14:14" x14ac:dyDescent="0.25">
      <c r="N231" s="25"/>
    </row>
    <row r="232" spans="14:14" x14ac:dyDescent="0.25">
      <c r="N232" s="25"/>
    </row>
    <row r="233" spans="14:14" x14ac:dyDescent="0.25">
      <c r="N233" s="25"/>
    </row>
    <row r="234" spans="14:14" x14ac:dyDescent="0.25">
      <c r="N234" s="25"/>
    </row>
    <row r="235" spans="14:14" x14ac:dyDescent="0.25">
      <c r="N235" s="25"/>
    </row>
    <row r="236" spans="14:14" x14ac:dyDescent="0.25">
      <c r="N236" s="25"/>
    </row>
    <row r="237" spans="14:14" x14ac:dyDescent="0.25">
      <c r="N237" s="25"/>
    </row>
    <row r="238" spans="14:14" x14ac:dyDescent="0.25">
      <c r="N238" s="25"/>
    </row>
    <row r="239" spans="14:14" x14ac:dyDescent="0.25">
      <c r="N239" s="25"/>
    </row>
    <row r="240" spans="14:14" x14ac:dyDescent="0.25">
      <c r="N240" s="25"/>
    </row>
    <row r="241" spans="14:14" x14ac:dyDescent="0.25">
      <c r="N241" s="25"/>
    </row>
    <row r="242" spans="14:14" x14ac:dyDescent="0.25">
      <c r="N242" s="25"/>
    </row>
    <row r="243" spans="14:14" x14ac:dyDescent="0.25">
      <c r="N243" s="25"/>
    </row>
    <row r="244" spans="14:14" x14ac:dyDescent="0.25">
      <c r="N244" s="25"/>
    </row>
    <row r="245" spans="14:14" x14ac:dyDescent="0.25">
      <c r="N245" s="25"/>
    </row>
    <row r="246" spans="14:14" x14ac:dyDescent="0.25">
      <c r="N246" s="25"/>
    </row>
    <row r="247" spans="14:14" x14ac:dyDescent="0.25">
      <c r="N247" s="25"/>
    </row>
    <row r="248" spans="14:14" x14ac:dyDescent="0.25">
      <c r="N248" s="25"/>
    </row>
    <row r="249" spans="14:14" x14ac:dyDescent="0.25">
      <c r="N249" s="25"/>
    </row>
    <row r="250" spans="14:14" x14ac:dyDescent="0.25">
      <c r="N250" s="25"/>
    </row>
    <row r="251" spans="14:14" x14ac:dyDescent="0.25">
      <c r="N251" s="25"/>
    </row>
    <row r="252" spans="14:14" x14ac:dyDescent="0.25">
      <c r="N252" s="25"/>
    </row>
    <row r="253" spans="14:14" x14ac:dyDescent="0.25">
      <c r="N253" s="25"/>
    </row>
    <row r="254" spans="14:14" x14ac:dyDescent="0.25">
      <c r="N254" s="25"/>
    </row>
    <row r="255" spans="14:14" x14ac:dyDescent="0.25">
      <c r="N255" s="25"/>
    </row>
    <row r="256" spans="14:14" x14ac:dyDescent="0.25">
      <c r="N256" s="25"/>
    </row>
    <row r="257" spans="14:14" x14ac:dyDescent="0.25">
      <c r="N257" s="25"/>
    </row>
    <row r="258" spans="14:14" x14ac:dyDescent="0.25">
      <c r="N258" s="25"/>
    </row>
    <row r="259" spans="14:14" x14ac:dyDescent="0.25">
      <c r="N259" s="25"/>
    </row>
    <row r="260" spans="14:14" x14ac:dyDescent="0.25">
      <c r="N260" s="25"/>
    </row>
    <row r="261" spans="14:14" x14ac:dyDescent="0.25">
      <c r="N261" s="25"/>
    </row>
    <row r="262" spans="14:14" x14ac:dyDescent="0.25">
      <c r="N262" s="25"/>
    </row>
    <row r="263" spans="14:14" x14ac:dyDescent="0.25">
      <c r="N263" s="25"/>
    </row>
    <row r="264" spans="14:14" x14ac:dyDescent="0.25">
      <c r="N264" s="25"/>
    </row>
    <row r="265" spans="14:14" x14ac:dyDescent="0.25">
      <c r="N265" s="25"/>
    </row>
    <row r="266" spans="14:14" x14ac:dyDescent="0.25">
      <c r="N266" s="25"/>
    </row>
    <row r="267" spans="14:14" x14ac:dyDescent="0.25">
      <c r="N267" s="25"/>
    </row>
    <row r="268" spans="14:14" x14ac:dyDescent="0.25">
      <c r="N268" s="25"/>
    </row>
    <row r="269" spans="14:14" x14ac:dyDescent="0.25">
      <c r="N269" s="25"/>
    </row>
    <row r="270" spans="14:14" x14ac:dyDescent="0.25">
      <c r="N270" s="25"/>
    </row>
    <row r="271" spans="14:14" x14ac:dyDescent="0.25">
      <c r="N271" s="25"/>
    </row>
    <row r="272" spans="14:14" x14ac:dyDescent="0.25">
      <c r="N272" s="25"/>
    </row>
    <row r="273" spans="14:14" x14ac:dyDescent="0.25">
      <c r="N273" s="25"/>
    </row>
    <row r="274" spans="14:14" x14ac:dyDescent="0.25">
      <c r="N274" s="25"/>
    </row>
    <row r="275" spans="14:14" x14ac:dyDescent="0.25">
      <c r="N275" s="25"/>
    </row>
    <row r="276" spans="14:14" x14ac:dyDescent="0.25">
      <c r="N276" s="25"/>
    </row>
    <row r="277" spans="14:14" x14ac:dyDescent="0.25">
      <c r="N277" s="25"/>
    </row>
    <row r="278" spans="14:14" x14ac:dyDescent="0.25">
      <c r="N278" s="25"/>
    </row>
    <row r="279" spans="14:14" x14ac:dyDescent="0.25">
      <c r="N279" s="25"/>
    </row>
    <row r="280" spans="14:14" x14ac:dyDescent="0.25">
      <c r="N280" s="25"/>
    </row>
    <row r="281" spans="14:14" x14ac:dyDescent="0.25">
      <c r="N281" s="25"/>
    </row>
    <row r="282" spans="14:14" x14ac:dyDescent="0.25">
      <c r="N282" s="25"/>
    </row>
    <row r="283" spans="14:14" x14ac:dyDescent="0.25">
      <c r="N283" s="25"/>
    </row>
    <row r="284" spans="14:14" x14ac:dyDescent="0.25">
      <c r="N284" s="25"/>
    </row>
    <row r="285" spans="14:14" x14ac:dyDescent="0.25">
      <c r="N285" s="25"/>
    </row>
    <row r="286" spans="14:14" x14ac:dyDescent="0.25">
      <c r="N286" s="25"/>
    </row>
    <row r="287" spans="14:14" x14ac:dyDescent="0.25">
      <c r="N287" s="25"/>
    </row>
    <row r="288" spans="14:14" x14ac:dyDescent="0.25">
      <c r="N288" s="25"/>
    </row>
    <row r="289" spans="14:14" x14ac:dyDescent="0.25">
      <c r="N289" s="25"/>
    </row>
    <row r="290" spans="14:14" x14ac:dyDescent="0.25">
      <c r="N290" s="25"/>
    </row>
    <row r="291" spans="14:14" x14ac:dyDescent="0.25">
      <c r="N291" s="25"/>
    </row>
    <row r="292" spans="14:14" x14ac:dyDescent="0.25">
      <c r="N292" s="25"/>
    </row>
    <row r="293" spans="14:14" x14ac:dyDescent="0.25">
      <c r="N293" s="25"/>
    </row>
    <row r="294" spans="14:14" x14ac:dyDescent="0.25">
      <c r="N294" s="25"/>
    </row>
    <row r="295" spans="14:14" x14ac:dyDescent="0.25">
      <c r="N295" s="25"/>
    </row>
    <row r="296" spans="14:14" x14ac:dyDescent="0.25">
      <c r="N296" s="25"/>
    </row>
    <row r="297" spans="14:14" x14ac:dyDescent="0.25">
      <c r="N297" s="25"/>
    </row>
    <row r="298" spans="14:14" x14ac:dyDescent="0.25">
      <c r="N298" s="25"/>
    </row>
    <row r="299" spans="14:14" x14ac:dyDescent="0.25">
      <c r="N299" s="25"/>
    </row>
    <row r="300" spans="14:14" x14ac:dyDescent="0.25">
      <c r="N300" s="25"/>
    </row>
    <row r="301" spans="14:14" x14ac:dyDescent="0.25">
      <c r="N301" s="25"/>
    </row>
    <row r="302" spans="14:14" x14ac:dyDescent="0.25">
      <c r="N302" s="25"/>
    </row>
    <row r="303" spans="14:14" x14ac:dyDescent="0.25">
      <c r="N303" s="25"/>
    </row>
    <row r="304" spans="14:14" x14ac:dyDescent="0.25">
      <c r="N304" s="25"/>
    </row>
    <row r="305" spans="14:14" x14ac:dyDescent="0.25">
      <c r="N305" s="25"/>
    </row>
    <row r="306" spans="14:14" x14ac:dyDescent="0.25">
      <c r="N306" s="25"/>
    </row>
    <row r="307" spans="14:14" x14ac:dyDescent="0.25">
      <c r="N307" s="25"/>
    </row>
    <row r="308" spans="14:14" x14ac:dyDescent="0.25">
      <c r="N308" s="25"/>
    </row>
    <row r="309" spans="14:14" x14ac:dyDescent="0.25">
      <c r="N309" s="25"/>
    </row>
    <row r="310" spans="14:14" x14ac:dyDescent="0.25">
      <c r="N310" s="25"/>
    </row>
    <row r="311" spans="14:14" x14ac:dyDescent="0.25">
      <c r="N311" s="25"/>
    </row>
    <row r="312" spans="14:14" x14ac:dyDescent="0.25">
      <c r="N312" s="25"/>
    </row>
    <row r="313" spans="14:14" x14ac:dyDescent="0.25">
      <c r="N313" s="25"/>
    </row>
    <row r="314" spans="14:14" x14ac:dyDescent="0.25">
      <c r="N314" s="25"/>
    </row>
    <row r="315" spans="14:14" x14ac:dyDescent="0.25">
      <c r="N315" s="25"/>
    </row>
    <row r="316" spans="14:14" x14ac:dyDescent="0.25">
      <c r="N316" s="25"/>
    </row>
    <row r="317" spans="14:14" x14ac:dyDescent="0.25">
      <c r="N317" s="25"/>
    </row>
    <row r="318" spans="14:14" x14ac:dyDescent="0.25">
      <c r="N318" s="25"/>
    </row>
    <row r="319" spans="14:14" x14ac:dyDescent="0.25">
      <c r="N319" s="25"/>
    </row>
    <row r="320" spans="14:14" x14ac:dyDescent="0.25">
      <c r="N320" s="25"/>
    </row>
    <row r="321" spans="14:14" x14ac:dyDescent="0.25">
      <c r="N321" s="25"/>
    </row>
    <row r="322" spans="14:14" x14ac:dyDescent="0.25">
      <c r="N322" s="25"/>
    </row>
    <row r="323" spans="14:14" x14ac:dyDescent="0.25">
      <c r="N323" s="25"/>
    </row>
    <row r="324" spans="14:14" x14ac:dyDescent="0.25">
      <c r="N324" s="25"/>
    </row>
    <row r="325" spans="14:14" x14ac:dyDescent="0.25">
      <c r="N325" s="25"/>
    </row>
    <row r="326" spans="14:14" x14ac:dyDescent="0.25">
      <c r="N326" s="25"/>
    </row>
    <row r="327" spans="14:14" x14ac:dyDescent="0.25">
      <c r="N327" s="25"/>
    </row>
    <row r="328" spans="14:14" x14ac:dyDescent="0.25">
      <c r="N328" s="25"/>
    </row>
    <row r="329" spans="14:14" x14ac:dyDescent="0.25">
      <c r="N329" s="25"/>
    </row>
    <row r="330" spans="14:14" x14ac:dyDescent="0.25">
      <c r="N330" s="25"/>
    </row>
    <row r="331" spans="14:14" x14ac:dyDescent="0.25">
      <c r="N331" s="25"/>
    </row>
    <row r="332" spans="14:14" x14ac:dyDescent="0.25">
      <c r="N332" s="25"/>
    </row>
    <row r="333" spans="14:14" x14ac:dyDescent="0.25">
      <c r="N333" s="25"/>
    </row>
    <row r="334" spans="14:14" x14ac:dyDescent="0.25">
      <c r="N334" s="25"/>
    </row>
    <row r="335" spans="14:14" x14ac:dyDescent="0.25">
      <c r="N335" s="25"/>
    </row>
    <row r="336" spans="14:14" x14ac:dyDescent="0.25">
      <c r="N336" s="25"/>
    </row>
    <row r="337" spans="14:14" x14ac:dyDescent="0.25">
      <c r="N337" s="25"/>
    </row>
    <row r="338" spans="14:14" x14ac:dyDescent="0.25">
      <c r="N338" s="25"/>
    </row>
    <row r="339" spans="14:14" x14ac:dyDescent="0.25">
      <c r="N339" s="25"/>
    </row>
    <row r="340" spans="14:14" x14ac:dyDescent="0.25">
      <c r="N340" s="25"/>
    </row>
    <row r="341" spans="14:14" x14ac:dyDescent="0.25">
      <c r="N341" s="25"/>
    </row>
    <row r="342" spans="14:14" x14ac:dyDescent="0.25">
      <c r="N342" s="25"/>
    </row>
    <row r="343" spans="14:14" x14ac:dyDescent="0.25">
      <c r="N343" s="25"/>
    </row>
    <row r="344" spans="14:14" x14ac:dyDescent="0.25">
      <c r="N344" s="25"/>
    </row>
    <row r="345" spans="14:14" x14ac:dyDescent="0.25">
      <c r="N345" s="25"/>
    </row>
    <row r="346" spans="14:14" x14ac:dyDescent="0.25">
      <c r="N346" s="25"/>
    </row>
    <row r="347" spans="14:14" x14ac:dyDescent="0.25">
      <c r="N347" s="25"/>
    </row>
    <row r="348" spans="14:14" x14ac:dyDescent="0.25">
      <c r="N348" s="25"/>
    </row>
    <row r="349" spans="14:14" x14ac:dyDescent="0.25">
      <c r="N349" s="25"/>
    </row>
    <row r="350" spans="14:14" x14ac:dyDescent="0.25">
      <c r="N350" s="25"/>
    </row>
    <row r="351" spans="14:14" x14ac:dyDescent="0.25">
      <c r="N351" s="25"/>
    </row>
    <row r="352" spans="14:14" x14ac:dyDescent="0.25">
      <c r="N352" s="25"/>
    </row>
    <row r="353" spans="14:14" x14ac:dyDescent="0.25">
      <c r="N353" s="25"/>
    </row>
    <row r="354" spans="14:14" x14ac:dyDescent="0.25">
      <c r="N354" s="25"/>
    </row>
    <row r="355" spans="14:14" x14ac:dyDescent="0.25">
      <c r="N355" s="25"/>
    </row>
    <row r="356" spans="14:14" x14ac:dyDescent="0.25">
      <c r="N356" s="25"/>
    </row>
    <row r="357" spans="14:14" x14ac:dyDescent="0.25">
      <c r="N357" s="25"/>
    </row>
    <row r="358" spans="14:14" x14ac:dyDescent="0.25">
      <c r="N358" s="25"/>
    </row>
    <row r="359" spans="14:14" x14ac:dyDescent="0.25">
      <c r="N359" s="25"/>
    </row>
    <row r="360" spans="14:14" x14ac:dyDescent="0.25">
      <c r="N360" s="25"/>
    </row>
    <row r="361" spans="14:14" x14ac:dyDescent="0.25">
      <c r="N361" s="25"/>
    </row>
    <row r="362" spans="14:14" x14ac:dyDescent="0.25">
      <c r="N362" s="25"/>
    </row>
    <row r="363" spans="14:14" x14ac:dyDescent="0.25">
      <c r="N363" s="25"/>
    </row>
    <row r="364" spans="14:14" x14ac:dyDescent="0.25">
      <c r="N364" s="25"/>
    </row>
    <row r="365" spans="14:14" x14ac:dyDescent="0.25">
      <c r="N365" s="25"/>
    </row>
    <row r="366" spans="14:14" x14ac:dyDescent="0.25">
      <c r="N366" s="25"/>
    </row>
    <row r="367" spans="14:14" x14ac:dyDescent="0.25">
      <c r="N367" s="25"/>
    </row>
    <row r="368" spans="14:14" x14ac:dyDescent="0.25">
      <c r="N368" s="25"/>
    </row>
    <row r="369" spans="14:14" x14ac:dyDescent="0.25">
      <c r="N369" s="25"/>
    </row>
    <row r="370" spans="14:14" x14ac:dyDescent="0.25">
      <c r="N370" s="25"/>
    </row>
    <row r="371" spans="14:14" x14ac:dyDescent="0.25">
      <c r="N371" s="25"/>
    </row>
    <row r="372" spans="14:14" x14ac:dyDescent="0.25">
      <c r="N372" s="25"/>
    </row>
    <row r="373" spans="14:14" x14ac:dyDescent="0.25">
      <c r="N373" s="25"/>
    </row>
    <row r="374" spans="14:14" x14ac:dyDescent="0.25">
      <c r="N374" s="25"/>
    </row>
    <row r="375" spans="14:14" x14ac:dyDescent="0.25">
      <c r="N375" s="25"/>
    </row>
    <row r="376" spans="14:14" x14ac:dyDescent="0.25">
      <c r="N376" s="25"/>
    </row>
    <row r="377" spans="14:14" x14ac:dyDescent="0.25">
      <c r="N377" s="25"/>
    </row>
    <row r="378" spans="14:14" x14ac:dyDescent="0.25">
      <c r="N378" s="25"/>
    </row>
    <row r="379" spans="14:14" x14ac:dyDescent="0.25">
      <c r="N379" s="25"/>
    </row>
    <row r="380" spans="14:14" x14ac:dyDescent="0.25">
      <c r="N380" s="25"/>
    </row>
    <row r="381" spans="14:14" x14ac:dyDescent="0.25">
      <c r="N381" s="25"/>
    </row>
    <row r="382" spans="14:14" x14ac:dyDescent="0.25">
      <c r="N382" s="25"/>
    </row>
    <row r="383" spans="14:14" x14ac:dyDescent="0.25">
      <c r="N383" s="25"/>
    </row>
    <row r="384" spans="14:14" x14ac:dyDescent="0.25">
      <c r="N384" s="25"/>
    </row>
    <row r="385" spans="14:14" x14ac:dyDescent="0.25">
      <c r="N385" s="25"/>
    </row>
    <row r="386" spans="14:14" x14ac:dyDescent="0.25">
      <c r="N386" s="25"/>
    </row>
    <row r="387" spans="14:14" x14ac:dyDescent="0.25">
      <c r="N387" s="25"/>
    </row>
    <row r="388" spans="14:14" x14ac:dyDescent="0.25">
      <c r="N388" s="25"/>
    </row>
    <row r="389" spans="14:14" x14ac:dyDescent="0.25">
      <c r="N389" s="25"/>
    </row>
    <row r="390" spans="14:14" x14ac:dyDescent="0.25">
      <c r="N390" s="25"/>
    </row>
    <row r="391" spans="14:14" x14ac:dyDescent="0.25">
      <c r="N391" s="25"/>
    </row>
    <row r="392" spans="14:14" x14ac:dyDescent="0.25">
      <c r="N392" s="25"/>
    </row>
    <row r="393" spans="14:14" x14ac:dyDescent="0.25">
      <c r="N393" s="25"/>
    </row>
    <row r="394" spans="14:14" x14ac:dyDescent="0.25">
      <c r="N394" s="25"/>
    </row>
    <row r="395" spans="14:14" x14ac:dyDescent="0.25">
      <c r="N395" s="25"/>
    </row>
    <row r="396" spans="14:14" x14ac:dyDescent="0.25">
      <c r="N396" s="25"/>
    </row>
    <row r="397" spans="14:14" x14ac:dyDescent="0.25">
      <c r="N397" s="25"/>
    </row>
    <row r="398" spans="14:14" x14ac:dyDescent="0.25">
      <c r="N398" s="25"/>
    </row>
    <row r="399" spans="14:14" x14ac:dyDescent="0.25">
      <c r="N399" s="25"/>
    </row>
    <row r="400" spans="14:14" x14ac:dyDescent="0.25">
      <c r="N400" s="25"/>
    </row>
    <row r="401" spans="14:14" x14ac:dyDescent="0.25">
      <c r="N401" s="25"/>
    </row>
    <row r="402" spans="14:14" x14ac:dyDescent="0.25">
      <c r="N402" s="25"/>
    </row>
    <row r="403" spans="14:14" x14ac:dyDescent="0.25">
      <c r="N403" s="25"/>
    </row>
    <row r="404" spans="14:14" x14ac:dyDescent="0.25">
      <c r="N404" s="25"/>
    </row>
    <row r="405" spans="14:14" x14ac:dyDescent="0.25">
      <c r="N405" s="25"/>
    </row>
    <row r="406" spans="14:14" x14ac:dyDescent="0.25">
      <c r="N406" s="25"/>
    </row>
    <row r="407" spans="14:14" x14ac:dyDescent="0.25">
      <c r="N407" s="25"/>
    </row>
    <row r="408" spans="14:14" x14ac:dyDescent="0.25">
      <c r="N408" s="25"/>
    </row>
    <row r="409" spans="14:14" x14ac:dyDescent="0.25">
      <c r="N409" s="25"/>
    </row>
    <row r="410" spans="14:14" x14ac:dyDescent="0.25">
      <c r="N410" s="25"/>
    </row>
    <row r="411" spans="14:14" x14ac:dyDescent="0.25">
      <c r="N411" s="25"/>
    </row>
    <row r="412" spans="14:14" x14ac:dyDescent="0.25">
      <c r="N412" s="25"/>
    </row>
    <row r="413" spans="14:14" x14ac:dyDescent="0.25">
      <c r="N413" s="25"/>
    </row>
    <row r="414" spans="14:14" x14ac:dyDescent="0.25">
      <c r="N414" s="25"/>
    </row>
    <row r="415" spans="14:14" x14ac:dyDescent="0.25">
      <c r="N415" s="25"/>
    </row>
    <row r="416" spans="14:14" x14ac:dyDescent="0.25">
      <c r="N416" s="25"/>
    </row>
    <row r="417" spans="14:14" x14ac:dyDescent="0.25">
      <c r="N417" s="25"/>
    </row>
    <row r="418" spans="14:14" x14ac:dyDescent="0.25">
      <c r="N418" s="25"/>
    </row>
    <row r="419" spans="14:14" x14ac:dyDescent="0.25">
      <c r="N419" s="25"/>
    </row>
    <row r="420" spans="14:14" x14ac:dyDescent="0.25">
      <c r="N420" s="25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98 N113:N208">
    <cfRule type="expression" dxfId="17" priority="5">
      <formula>$O6=""</formula>
    </cfRule>
  </conditionalFormatting>
  <conditionalFormatting sqref="N105:N106 N112">
    <cfRule type="expression" dxfId="16" priority="4">
      <formula>$O105=""</formula>
    </cfRule>
  </conditionalFormatting>
  <conditionalFormatting sqref="N100:N103">
    <cfRule type="expression" dxfId="15" priority="3">
      <formula>$O100=""</formula>
    </cfRule>
  </conditionalFormatting>
  <conditionalFormatting sqref="N107:N111">
    <cfRule type="expression" dxfId="14" priority="2">
      <formula>$O107=""</formula>
    </cfRule>
  </conditionalFormatting>
  <conditionalFormatting sqref="N104">
    <cfRule type="expression" dxfId="13" priority="1">
      <formula>$O104=""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F09C5-11EF-4C19-975B-B7D80EB8BAA6}">
  <sheetPr codeName="Sheet6"/>
  <dimension ref="A1:V167"/>
  <sheetViews>
    <sheetView topLeftCell="H95" workbookViewId="0">
      <selection activeCell="X116" sqref="X116"/>
    </sheetView>
  </sheetViews>
  <sheetFormatPr defaultColWidth="9.140625" defaultRowHeight="15" x14ac:dyDescent="0.25"/>
  <cols>
    <col min="1" max="13" width="13.7109375" style="24" customWidth="1"/>
    <col min="14" max="14" width="23.85546875" style="29" bestFit="1" customWidth="1"/>
    <col min="15" max="15" width="13.7109375" style="14" customWidth="1"/>
    <col min="16" max="16" width="20" style="14" customWidth="1"/>
    <col min="17" max="17" width="18.7109375" style="14" customWidth="1"/>
    <col min="18" max="18" width="20.42578125" style="14" customWidth="1"/>
    <col min="19" max="22" width="16.7109375" style="14" customWidth="1"/>
    <col min="23" max="16384" width="9.140625" style="24"/>
  </cols>
  <sheetData>
    <row r="1" spans="1:22" s="2" customFormat="1" ht="15.95" customHeight="1" x14ac:dyDescent="0.2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5.95" customHeight="1" x14ac:dyDescent="0.25">
      <c r="O2" s="47"/>
      <c r="P2" s="48"/>
      <c r="Q2" s="48"/>
      <c r="R2" s="49"/>
      <c r="S2" s="47"/>
      <c r="T2" s="48"/>
      <c r="U2" s="48"/>
      <c r="V2" s="49"/>
    </row>
    <row r="3" spans="1:22" s="5" customFormat="1" ht="15.95" customHeight="1" x14ac:dyDescent="0.25">
      <c r="O3" s="47"/>
      <c r="P3" s="48"/>
      <c r="Q3" s="48"/>
      <c r="R3" s="49"/>
      <c r="S3" s="48"/>
      <c r="T3" s="48"/>
      <c r="U3" s="48"/>
      <c r="V3" s="48"/>
    </row>
    <row r="4" spans="1:22" s="53" customFormat="1" ht="15.95" customHeight="1" x14ac:dyDescent="0.25">
      <c r="O4" s="47"/>
      <c r="P4" s="48"/>
      <c r="Q4" s="48"/>
      <c r="R4" s="49"/>
      <c r="S4" s="48"/>
      <c r="T4" s="48"/>
      <c r="U4" s="48"/>
      <c r="V4" s="48"/>
    </row>
    <row r="5" spans="1:22" s="55" customFormat="1" ht="35.1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N5" s="56" t="s">
        <v>0</v>
      </c>
      <c r="O5" s="57" t="s">
        <v>37</v>
      </c>
      <c r="P5" s="23" t="s">
        <v>38</v>
      </c>
      <c r="Q5" s="23" t="s">
        <v>39</v>
      </c>
      <c r="R5" s="58" t="s">
        <v>40</v>
      </c>
      <c r="S5" s="57" t="s">
        <v>9</v>
      </c>
      <c r="T5" s="23" t="s">
        <v>10</v>
      </c>
      <c r="U5" s="23" t="s">
        <v>11</v>
      </c>
      <c r="V5" s="58" t="s">
        <v>12</v>
      </c>
    </row>
    <row r="6" spans="1:22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N6" s="15">
        <v>35155</v>
      </c>
      <c r="O6" s="77" t="s">
        <v>15</v>
      </c>
      <c r="P6" s="62" t="s">
        <v>15</v>
      </c>
      <c r="Q6" s="62" t="s">
        <v>15</v>
      </c>
      <c r="R6" s="63" t="s">
        <v>15</v>
      </c>
      <c r="S6" s="61">
        <v>58.488498414924003</v>
      </c>
      <c r="T6" s="16">
        <v>67.935919141146798</v>
      </c>
      <c r="U6" s="16">
        <v>68.822235160264896</v>
      </c>
      <c r="V6" s="64">
        <v>62.315143720933101</v>
      </c>
    </row>
    <row r="7" spans="1:22" x14ac:dyDescent="0.25">
      <c r="A7" s="190" t="s">
        <v>87</v>
      </c>
      <c r="B7" s="190"/>
      <c r="C7" s="190"/>
      <c r="D7" s="190"/>
      <c r="E7" s="190"/>
      <c r="F7" s="190"/>
      <c r="G7" s="76"/>
      <c r="H7" s="190" t="s">
        <v>88</v>
      </c>
      <c r="I7" s="190"/>
      <c r="J7" s="190"/>
      <c r="K7" s="190"/>
      <c r="L7" s="190"/>
      <c r="M7" s="190"/>
      <c r="N7" s="15">
        <v>35246</v>
      </c>
      <c r="O7" s="77" t="s">
        <v>15</v>
      </c>
      <c r="P7" s="62" t="s">
        <v>15</v>
      </c>
      <c r="Q7" s="62" t="s">
        <v>15</v>
      </c>
      <c r="R7" s="63" t="s">
        <v>15</v>
      </c>
      <c r="S7" s="61">
        <v>61.924311423774903</v>
      </c>
      <c r="T7" s="16">
        <v>70.389058791810498</v>
      </c>
      <c r="U7" s="16">
        <v>67.389247272015297</v>
      </c>
      <c r="V7" s="64">
        <v>63.051554204338601</v>
      </c>
    </row>
    <row r="8" spans="1:22" x14ac:dyDescent="0.25">
      <c r="A8" s="190" t="s">
        <v>74</v>
      </c>
      <c r="B8" s="190"/>
      <c r="C8" s="190"/>
      <c r="D8" s="190"/>
      <c r="E8" s="190"/>
      <c r="F8" s="190"/>
      <c r="H8" s="190" t="s">
        <v>74</v>
      </c>
      <c r="I8" s="190"/>
      <c r="J8" s="190"/>
      <c r="K8" s="190"/>
      <c r="L8" s="190"/>
      <c r="M8" s="190"/>
      <c r="N8" s="15">
        <v>35338</v>
      </c>
      <c r="O8" s="77" t="s">
        <v>15</v>
      </c>
      <c r="P8" s="62" t="s">
        <v>15</v>
      </c>
      <c r="Q8" s="62" t="s">
        <v>15</v>
      </c>
      <c r="R8" s="63" t="s">
        <v>15</v>
      </c>
      <c r="S8" s="61">
        <v>65.329182706126204</v>
      </c>
      <c r="T8" s="16">
        <v>71.941159628937399</v>
      </c>
      <c r="U8" s="16">
        <v>69.372041378464104</v>
      </c>
      <c r="V8" s="64">
        <v>64.161871114583406</v>
      </c>
    </row>
    <row r="9" spans="1:22" x14ac:dyDescent="0.25">
      <c r="N9" s="15">
        <v>35430</v>
      </c>
      <c r="O9" s="77" t="s">
        <v>15</v>
      </c>
      <c r="P9" s="62" t="s">
        <v>15</v>
      </c>
      <c r="Q9" s="62" t="s">
        <v>15</v>
      </c>
      <c r="R9" s="63" t="s">
        <v>15</v>
      </c>
      <c r="S9" s="61">
        <v>65.228615145964596</v>
      </c>
      <c r="T9" s="16">
        <v>70.427458252391403</v>
      </c>
      <c r="U9" s="16">
        <v>74.139798319103804</v>
      </c>
      <c r="V9" s="64">
        <v>65.2182673129535</v>
      </c>
    </row>
    <row r="10" spans="1:22" x14ac:dyDescent="0.25">
      <c r="N10" s="15">
        <v>35520</v>
      </c>
      <c r="O10" s="77" t="s">
        <v>15</v>
      </c>
      <c r="P10" s="62" t="s">
        <v>15</v>
      </c>
      <c r="Q10" s="62" t="s">
        <v>15</v>
      </c>
      <c r="R10" s="63" t="s">
        <v>15</v>
      </c>
      <c r="S10" s="61">
        <v>65.851200743093202</v>
      </c>
      <c r="T10" s="16">
        <v>70.336994505791395</v>
      </c>
      <c r="U10" s="16">
        <v>76.107872428682199</v>
      </c>
      <c r="V10" s="64">
        <v>67.764688502457204</v>
      </c>
    </row>
    <row r="11" spans="1:22" x14ac:dyDescent="0.25">
      <c r="N11" s="15">
        <v>35611</v>
      </c>
      <c r="O11" s="77" t="s">
        <v>15</v>
      </c>
      <c r="P11" s="62" t="s">
        <v>15</v>
      </c>
      <c r="Q11" s="62" t="s">
        <v>15</v>
      </c>
      <c r="R11" s="63" t="s">
        <v>15</v>
      </c>
      <c r="S11" s="61">
        <v>69.673410616693204</v>
      </c>
      <c r="T11" s="16">
        <v>73.514984990002205</v>
      </c>
      <c r="U11" s="16">
        <v>76.571285730920096</v>
      </c>
      <c r="V11" s="64">
        <v>71.077028274871296</v>
      </c>
    </row>
    <row r="12" spans="1:22" x14ac:dyDescent="0.25">
      <c r="N12" s="15">
        <v>35703</v>
      </c>
      <c r="O12" s="77" t="s">
        <v>15</v>
      </c>
      <c r="P12" s="62" t="s">
        <v>15</v>
      </c>
      <c r="Q12" s="62" t="s">
        <v>15</v>
      </c>
      <c r="R12" s="63" t="s">
        <v>15</v>
      </c>
      <c r="S12" s="61">
        <v>74.6790762277911</v>
      </c>
      <c r="T12" s="16">
        <v>77.646864528758499</v>
      </c>
      <c r="U12" s="16">
        <v>79.050117091156096</v>
      </c>
      <c r="V12" s="64">
        <v>72.670583035006899</v>
      </c>
    </row>
    <row r="13" spans="1:22" x14ac:dyDescent="0.25">
      <c r="N13" s="15">
        <v>35795</v>
      </c>
      <c r="O13" s="77" t="s">
        <v>15</v>
      </c>
      <c r="P13" s="62" t="s">
        <v>15</v>
      </c>
      <c r="Q13" s="62" t="s">
        <v>15</v>
      </c>
      <c r="R13" s="63" t="s">
        <v>15</v>
      </c>
      <c r="S13" s="61">
        <v>77.330994173484598</v>
      </c>
      <c r="T13" s="16">
        <v>79.317608665851594</v>
      </c>
      <c r="U13" s="16">
        <v>82.094548013170893</v>
      </c>
      <c r="V13" s="64">
        <v>73.392388075487602</v>
      </c>
    </row>
    <row r="14" spans="1:22" x14ac:dyDescent="0.25">
      <c r="N14" s="15">
        <v>35885</v>
      </c>
      <c r="O14" s="77" t="s">
        <v>15</v>
      </c>
      <c r="P14" s="62" t="s">
        <v>15</v>
      </c>
      <c r="Q14" s="62" t="s">
        <v>15</v>
      </c>
      <c r="R14" s="63" t="s">
        <v>15</v>
      </c>
      <c r="S14" s="61">
        <v>77.865054630277598</v>
      </c>
      <c r="T14" s="16">
        <v>79.221610739454206</v>
      </c>
      <c r="U14" s="16">
        <v>83.413442909227598</v>
      </c>
      <c r="V14" s="64">
        <v>74.924461979553399</v>
      </c>
    </row>
    <row r="15" spans="1:22" x14ac:dyDescent="0.25">
      <c r="N15" s="15">
        <v>35976</v>
      </c>
      <c r="O15" s="77" t="s">
        <v>15</v>
      </c>
      <c r="P15" s="62" t="s">
        <v>15</v>
      </c>
      <c r="Q15" s="62" t="s">
        <v>15</v>
      </c>
      <c r="R15" s="63" t="s">
        <v>15</v>
      </c>
      <c r="S15" s="61">
        <v>78.294081218322006</v>
      </c>
      <c r="T15" s="16">
        <v>79.4343339475151</v>
      </c>
      <c r="U15" s="16">
        <v>84.533146166026995</v>
      </c>
      <c r="V15" s="64">
        <v>77.391671973550103</v>
      </c>
    </row>
    <row r="16" spans="1:22" x14ac:dyDescent="0.25">
      <c r="N16" s="15">
        <v>36068</v>
      </c>
      <c r="O16" s="77" t="s">
        <v>15</v>
      </c>
      <c r="P16" s="62" t="s">
        <v>15</v>
      </c>
      <c r="Q16" s="62" t="s">
        <v>15</v>
      </c>
      <c r="R16" s="63" t="s">
        <v>15</v>
      </c>
      <c r="S16" s="61">
        <v>79.912062888183897</v>
      </c>
      <c r="T16" s="16">
        <v>81.398744165497106</v>
      </c>
      <c r="U16" s="16">
        <v>84.929387381866206</v>
      </c>
      <c r="V16" s="64">
        <v>80.167061371766906</v>
      </c>
    </row>
    <row r="17" spans="1:22" x14ac:dyDescent="0.25">
      <c r="N17" s="15">
        <v>36160</v>
      </c>
      <c r="O17" s="77" t="s">
        <v>15</v>
      </c>
      <c r="P17" s="62" t="s">
        <v>15</v>
      </c>
      <c r="Q17" s="62" t="s">
        <v>15</v>
      </c>
      <c r="R17" s="63" t="s">
        <v>15</v>
      </c>
      <c r="S17" s="61">
        <v>82.479966589049795</v>
      </c>
      <c r="T17" s="16">
        <v>84.349946026356406</v>
      </c>
      <c r="U17" s="16">
        <v>85.382228726804897</v>
      </c>
      <c r="V17" s="64">
        <v>82.556400242539993</v>
      </c>
    </row>
    <row r="18" spans="1:22" x14ac:dyDescent="0.25">
      <c r="N18" s="15">
        <v>36250</v>
      </c>
      <c r="O18" s="77" t="s">
        <v>15</v>
      </c>
      <c r="P18" s="62" t="s">
        <v>15</v>
      </c>
      <c r="Q18" s="62" t="s">
        <v>15</v>
      </c>
      <c r="R18" s="63" t="s">
        <v>15</v>
      </c>
      <c r="S18" s="61">
        <v>85.473501775454594</v>
      </c>
      <c r="T18" s="16">
        <v>86.866466274102905</v>
      </c>
      <c r="U18" s="16">
        <v>87.620718507415205</v>
      </c>
      <c r="V18" s="64">
        <v>84.921199906767399</v>
      </c>
    </row>
    <row r="19" spans="1:22" x14ac:dyDescent="0.25">
      <c r="N19" s="15">
        <v>36341</v>
      </c>
      <c r="O19" s="77" t="s">
        <v>15</v>
      </c>
      <c r="P19" s="62" t="s">
        <v>15</v>
      </c>
      <c r="Q19" s="62" t="s">
        <v>15</v>
      </c>
      <c r="R19" s="63" t="s">
        <v>15</v>
      </c>
      <c r="S19" s="61">
        <v>89.272281995824599</v>
      </c>
      <c r="T19" s="16">
        <v>87.467569002649995</v>
      </c>
      <c r="U19" s="16">
        <v>91.306689123596897</v>
      </c>
      <c r="V19" s="64">
        <v>86.894866563607593</v>
      </c>
    </row>
    <row r="20" spans="1:22" x14ac:dyDescent="0.25">
      <c r="N20" s="15">
        <v>36433</v>
      </c>
      <c r="O20" s="77" t="s">
        <v>15</v>
      </c>
      <c r="P20" s="62" t="s">
        <v>15</v>
      </c>
      <c r="Q20" s="62" t="s">
        <v>15</v>
      </c>
      <c r="R20" s="63" t="s">
        <v>15</v>
      </c>
      <c r="S20" s="61">
        <v>90.529794545452802</v>
      </c>
      <c r="T20" s="16">
        <v>87.785488453305604</v>
      </c>
      <c r="U20" s="16">
        <v>94.106612318741099</v>
      </c>
      <c r="V20" s="64">
        <v>88.759735424943102</v>
      </c>
    </row>
    <row r="21" spans="1:22" x14ac:dyDescent="0.25">
      <c r="N21" s="15">
        <v>36525</v>
      </c>
      <c r="O21" s="77" t="s">
        <v>15</v>
      </c>
      <c r="P21" s="62" t="s">
        <v>15</v>
      </c>
      <c r="Q21" s="62" t="s">
        <v>15</v>
      </c>
      <c r="R21" s="63" t="s">
        <v>15</v>
      </c>
      <c r="S21" s="61">
        <v>90.276588599716902</v>
      </c>
      <c r="T21" s="16">
        <v>90.649259476124897</v>
      </c>
      <c r="U21" s="16">
        <v>94.890117100548906</v>
      </c>
      <c r="V21" s="64">
        <v>91.450940436921698</v>
      </c>
    </row>
    <row r="22" spans="1:22" x14ac:dyDescent="0.25">
      <c r="N22" s="15">
        <v>36616</v>
      </c>
      <c r="O22" s="77">
        <v>84.9501615233455</v>
      </c>
      <c r="P22" s="62">
        <v>90.982433331047304</v>
      </c>
      <c r="Q22" s="62">
        <v>89.874913490466298</v>
      </c>
      <c r="R22" s="63">
        <v>92.978507551133006</v>
      </c>
      <c r="S22" s="61">
        <v>93.003772214040197</v>
      </c>
      <c r="T22" s="16">
        <v>94.598794589132595</v>
      </c>
      <c r="U22" s="16">
        <v>95.888419172981003</v>
      </c>
      <c r="V22" s="64">
        <v>95.954662753615594</v>
      </c>
    </row>
    <row r="23" spans="1:22" x14ac:dyDescent="0.25">
      <c r="N23" s="15">
        <v>36707</v>
      </c>
      <c r="O23" s="77">
        <v>93.036795287062105</v>
      </c>
      <c r="P23" s="62">
        <v>103.15462463634699</v>
      </c>
      <c r="Q23" s="62">
        <v>98.902512569994599</v>
      </c>
      <c r="R23" s="63">
        <v>99.398297230557205</v>
      </c>
      <c r="S23" s="61">
        <v>98.495398286121997</v>
      </c>
      <c r="T23" s="16">
        <v>98.025163109058397</v>
      </c>
      <c r="U23" s="16">
        <v>97.933547535619496</v>
      </c>
      <c r="V23" s="64">
        <v>100.63494332796699</v>
      </c>
    </row>
    <row r="24" spans="1:22" x14ac:dyDescent="0.25">
      <c r="N24" s="15">
        <v>36799</v>
      </c>
      <c r="O24" s="77">
        <v>97.943090870891098</v>
      </c>
      <c r="P24" s="62">
        <v>96.510557923445205</v>
      </c>
      <c r="Q24" s="62">
        <v>99.360899904781604</v>
      </c>
      <c r="R24" s="63">
        <v>99.863406658528802</v>
      </c>
      <c r="S24" s="61">
        <v>101.17419193072401</v>
      </c>
      <c r="T24" s="16">
        <v>99.525191855437498</v>
      </c>
      <c r="U24" s="16">
        <v>99.170949785943193</v>
      </c>
      <c r="V24" s="64">
        <v>100.59831611937101</v>
      </c>
    </row>
    <row r="25" spans="1:22" x14ac:dyDescent="0.25">
      <c r="N25" s="15">
        <v>36891</v>
      </c>
      <c r="O25" s="77">
        <v>100</v>
      </c>
      <c r="P25" s="62">
        <v>100</v>
      </c>
      <c r="Q25" s="62">
        <v>100</v>
      </c>
      <c r="R25" s="63">
        <v>100</v>
      </c>
      <c r="S25" s="61">
        <v>100</v>
      </c>
      <c r="T25" s="16">
        <v>100</v>
      </c>
      <c r="U25" s="16">
        <v>100</v>
      </c>
      <c r="V25" s="64">
        <v>100</v>
      </c>
    </row>
    <row r="26" spans="1:22" x14ac:dyDescent="0.25">
      <c r="A26" s="190" t="s">
        <v>89</v>
      </c>
      <c r="B26" s="190"/>
      <c r="C26" s="190"/>
      <c r="D26" s="190"/>
      <c r="E26" s="190"/>
      <c r="F26" s="190"/>
      <c r="G26" s="76"/>
      <c r="H26" s="190" t="s">
        <v>90</v>
      </c>
      <c r="I26" s="190"/>
      <c r="J26" s="190"/>
      <c r="K26" s="190"/>
      <c r="L26" s="190"/>
      <c r="M26" s="190"/>
      <c r="N26" s="15">
        <v>36981</v>
      </c>
      <c r="O26" s="77">
        <v>94.169284215084303</v>
      </c>
      <c r="P26" s="62">
        <v>102.351368693913</v>
      </c>
      <c r="Q26" s="62">
        <v>103.532544756367</v>
      </c>
      <c r="R26" s="63">
        <v>103.794848087776</v>
      </c>
      <c r="S26" s="61">
        <v>100.06695036326199</v>
      </c>
      <c r="T26" s="16">
        <v>101.448987321137</v>
      </c>
      <c r="U26" s="16">
        <v>102.20538527476999</v>
      </c>
      <c r="V26" s="64">
        <v>104.34624883276101</v>
      </c>
    </row>
    <row r="27" spans="1:22" x14ac:dyDescent="0.25">
      <c r="A27" s="190" t="s">
        <v>74</v>
      </c>
      <c r="B27" s="190"/>
      <c r="C27" s="190"/>
      <c r="D27" s="190"/>
      <c r="E27" s="190"/>
      <c r="F27" s="190"/>
      <c r="H27" s="190" t="s">
        <v>74</v>
      </c>
      <c r="I27" s="190"/>
      <c r="J27" s="190"/>
      <c r="K27" s="190"/>
      <c r="L27" s="190"/>
      <c r="M27" s="190"/>
      <c r="N27" s="15">
        <v>37072</v>
      </c>
      <c r="O27" s="77">
        <v>99.104325505751902</v>
      </c>
      <c r="P27" s="62">
        <v>108.54939233371699</v>
      </c>
      <c r="Q27" s="62">
        <v>101.089657301003</v>
      </c>
      <c r="R27" s="63">
        <v>111.39752529913901</v>
      </c>
      <c r="S27" s="61">
        <v>102.03284362829</v>
      </c>
      <c r="T27" s="16">
        <v>102.78013380662701</v>
      </c>
      <c r="U27" s="16">
        <v>105.402085026362</v>
      </c>
      <c r="V27" s="64">
        <v>110.3410904987</v>
      </c>
    </row>
    <row r="28" spans="1:22" x14ac:dyDescent="0.25">
      <c r="N28" s="15">
        <v>37164</v>
      </c>
      <c r="O28" s="77">
        <v>98.547930168003404</v>
      </c>
      <c r="P28" s="62">
        <v>103.393897491147</v>
      </c>
      <c r="Q28" s="62">
        <v>105.043437575813</v>
      </c>
      <c r="R28" s="63">
        <v>113.69460334220599</v>
      </c>
      <c r="S28" s="61">
        <v>102.979655901699</v>
      </c>
      <c r="T28" s="16">
        <v>102.71412105216901</v>
      </c>
      <c r="U28" s="16">
        <v>107.576025954215</v>
      </c>
      <c r="V28" s="64">
        <v>112.851455345529</v>
      </c>
    </row>
    <row r="29" spans="1:22" x14ac:dyDescent="0.25">
      <c r="N29" s="15">
        <v>37256</v>
      </c>
      <c r="O29" s="77">
        <v>97.293817578870502</v>
      </c>
      <c r="P29" s="62">
        <v>103.160316642583</v>
      </c>
      <c r="Q29" s="62">
        <v>103.76144518797901</v>
      </c>
      <c r="R29" s="63">
        <v>114.158625164708</v>
      </c>
      <c r="S29" s="61">
        <v>102.58044258276099</v>
      </c>
      <c r="T29" s="16">
        <v>102.69169029843</v>
      </c>
      <c r="U29" s="16">
        <v>108.497563382115</v>
      </c>
      <c r="V29" s="64">
        <v>113.693425940276</v>
      </c>
    </row>
    <row r="30" spans="1:22" x14ac:dyDescent="0.25">
      <c r="N30" s="15">
        <v>37346</v>
      </c>
      <c r="O30" s="77">
        <v>98.197833852915906</v>
      </c>
      <c r="P30" s="62">
        <v>106.701726004173</v>
      </c>
      <c r="Q30" s="62">
        <v>113.570591979309</v>
      </c>
      <c r="R30" s="63">
        <v>121.512695297593</v>
      </c>
      <c r="S30" s="61">
        <v>103.451381988248</v>
      </c>
      <c r="T30" s="16">
        <v>103.734787368401</v>
      </c>
      <c r="U30" s="16">
        <v>109.87581581155101</v>
      </c>
      <c r="V30" s="64">
        <v>117.29591682877</v>
      </c>
    </row>
    <row r="31" spans="1:22" x14ac:dyDescent="0.25">
      <c r="N31" s="15">
        <v>37437</v>
      </c>
      <c r="O31" s="77">
        <v>101.53428735644501</v>
      </c>
      <c r="P31" s="62">
        <v>107.199531418505</v>
      </c>
      <c r="Q31" s="62">
        <v>114.26818089235</v>
      </c>
      <c r="R31" s="63">
        <v>127.744283979353</v>
      </c>
      <c r="S31" s="61">
        <v>105.961546364697</v>
      </c>
      <c r="T31" s="16">
        <v>106.657326142286</v>
      </c>
      <c r="U31" s="16">
        <v>112.46992553802799</v>
      </c>
      <c r="V31" s="64">
        <v>122.774808548664</v>
      </c>
    </row>
    <row r="32" spans="1:22" x14ac:dyDescent="0.25">
      <c r="N32" s="15">
        <v>37529</v>
      </c>
      <c r="O32" s="77">
        <v>104.802034221326</v>
      </c>
      <c r="P32" s="62">
        <v>110.827700019616</v>
      </c>
      <c r="Q32" s="62">
        <v>120.060808562105</v>
      </c>
      <c r="R32" s="63">
        <v>132.078316343414</v>
      </c>
      <c r="S32" s="61">
        <v>108.259149452529</v>
      </c>
      <c r="T32" s="16">
        <v>110.570656441704</v>
      </c>
      <c r="U32" s="16">
        <v>116.587974718246</v>
      </c>
      <c r="V32" s="64">
        <v>127.892187421099</v>
      </c>
    </row>
    <row r="33" spans="1:22" x14ac:dyDescent="0.25">
      <c r="N33" s="15">
        <v>37621</v>
      </c>
      <c r="O33" s="77">
        <v>109.739502438522</v>
      </c>
      <c r="P33" s="62">
        <v>117.551594694635</v>
      </c>
      <c r="Q33" s="62">
        <v>125.14391262791</v>
      </c>
      <c r="R33" s="63">
        <v>140.623701890555</v>
      </c>
      <c r="S33" s="61">
        <v>109.737028636486</v>
      </c>
      <c r="T33" s="16">
        <v>112.166915175759</v>
      </c>
      <c r="U33" s="16">
        <v>120.693946718295</v>
      </c>
      <c r="V33" s="64">
        <v>131.596256934499</v>
      </c>
    </row>
    <row r="34" spans="1:22" x14ac:dyDescent="0.25">
      <c r="N34" s="15">
        <v>37711</v>
      </c>
      <c r="O34" s="77">
        <v>106.20449149476001</v>
      </c>
      <c r="P34" s="62">
        <v>117.11717343288799</v>
      </c>
      <c r="Q34" s="62">
        <v>124.91583503249601</v>
      </c>
      <c r="R34" s="63">
        <v>142.29441691706899</v>
      </c>
      <c r="S34" s="61">
        <v>112.588547284368</v>
      </c>
      <c r="T34" s="16">
        <v>112.29519965308999</v>
      </c>
      <c r="U34" s="16">
        <v>124.856303710812</v>
      </c>
      <c r="V34" s="64">
        <v>135.84637507616699</v>
      </c>
    </row>
    <row r="35" spans="1:22" x14ac:dyDescent="0.25">
      <c r="N35" s="15">
        <v>37802</v>
      </c>
      <c r="O35" s="77">
        <v>120.00969494914</v>
      </c>
      <c r="P35" s="62">
        <v>118.97891250603099</v>
      </c>
      <c r="Q35" s="62">
        <v>135.20409395838001</v>
      </c>
      <c r="R35" s="63">
        <v>152.509377334818</v>
      </c>
      <c r="S35" s="61">
        <v>116.09176401301499</v>
      </c>
      <c r="T35" s="16">
        <v>113.49356451084</v>
      </c>
      <c r="U35" s="16">
        <v>128.91733111951001</v>
      </c>
      <c r="V35" s="64">
        <v>140.81488918360401</v>
      </c>
    </row>
    <row r="36" spans="1:22" x14ac:dyDescent="0.25">
      <c r="N36" s="15">
        <v>37894</v>
      </c>
      <c r="O36" s="77">
        <v>114.335431136202</v>
      </c>
      <c r="P36" s="62">
        <v>116.06380642130399</v>
      </c>
      <c r="Q36" s="62">
        <v>145.643254977422</v>
      </c>
      <c r="R36" s="63">
        <v>160.94949393329401</v>
      </c>
      <c r="S36" s="61">
        <v>118.153023232252</v>
      </c>
      <c r="T36" s="16">
        <v>116.612148071352</v>
      </c>
      <c r="U36" s="16">
        <v>132.629828347152</v>
      </c>
      <c r="V36" s="64">
        <v>143.95186805210301</v>
      </c>
    </row>
    <row r="37" spans="1:22" x14ac:dyDescent="0.25">
      <c r="N37" s="15">
        <v>37986</v>
      </c>
      <c r="O37" s="77">
        <v>121.51560987345</v>
      </c>
      <c r="P37" s="62">
        <v>126.117387671866</v>
      </c>
      <c r="Q37" s="62">
        <v>146.28791017933901</v>
      </c>
      <c r="R37" s="63">
        <v>161.61789600490599</v>
      </c>
      <c r="S37" s="61">
        <v>120.46023541093</v>
      </c>
      <c r="T37" s="16">
        <v>120.718969375607</v>
      </c>
      <c r="U37" s="16">
        <v>137.84766629443399</v>
      </c>
      <c r="V37" s="64">
        <v>147.09728431840199</v>
      </c>
    </row>
    <row r="38" spans="1:22" x14ac:dyDescent="0.25">
      <c r="N38" s="15">
        <v>38077</v>
      </c>
      <c r="O38" s="77">
        <v>134.025378529612</v>
      </c>
      <c r="P38" s="62">
        <v>128.63459842783701</v>
      </c>
      <c r="Q38" s="62">
        <v>154.13301012442599</v>
      </c>
      <c r="R38" s="63">
        <v>169.868523350755</v>
      </c>
      <c r="S38" s="61">
        <v>124.93933141101201</v>
      </c>
      <c r="T38" s="16">
        <v>126.83519258499</v>
      </c>
      <c r="U38" s="16">
        <v>145.162359041256</v>
      </c>
      <c r="V38" s="64">
        <v>154.05416638155299</v>
      </c>
    </row>
    <row r="39" spans="1:22" x14ac:dyDescent="0.25">
      <c r="A39" s="71"/>
      <c r="N39" s="15">
        <v>38168</v>
      </c>
      <c r="O39" s="77">
        <v>125.02736472882501</v>
      </c>
      <c r="P39" s="62">
        <v>133.75566736228899</v>
      </c>
      <c r="Q39" s="62">
        <v>163.412955526921</v>
      </c>
      <c r="R39" s="63">
        <v>175.28862830255699</v>
      </c>
      <c r="S39" s="61">
        <v>129.82177952626</v>
      </c>
      <c r="T39" s="16">
        <v>133.765704386859</v>
      </c>
      <c r="U39" s="16">
        <v>152.05757796150201</v>
      </c>
      <c r="V39" s="64">
        <v>162.71565346425299</v>
      </c>
    </row>
    <row r="40" spans="1:22" ht="15.75" x14ac:dyDescent="0.25">
      <c r="A40" s="78" t="s">
        <v>41</v>
      </c>
      <c r="N40" s="15">
        <v>38260</v>
      </c>
      <c r="O40" s="77">
        <v>136.31062647987301</v>
      </c>
      <c r="P40" s="62">
        <v>139.71321426077401</v>
      </c>
      <c r="Q40" s="62">
        <v>167.96331178141699</v>
      </c>
      <c r="R40" s="63">
        <v>184.02319961861099</v>
      </c>
      <c r="S40" s="61">
        <v>134.23375763377999</v>
      </c>
      <c r="T40" s="16">
        <v>135.11507732465401</v>
      </c>
      <c r="U40" s="16">
        <v>155.298070343679</v>
      </c>
      <c r="V40" s="64">
        <v>166.787910791223</v>
      </c>
    </row>
    <row r="41" spans="1:22" x14ac:dyDescent="0.25">
      <c r="N41" s="15">
        <v>38352</v>
      </c>
      <c r="O41" s="77">
        <v>139.299116825976</v>
      </c>
      <c r="P41" s="62">
        <v>139.70355144075</v>
      </c>
      <c r="Q41" s="62">
        <v>171.551385335579</v>
      </c>
      <c r="R41" s="63">
        <v>187.214083653763</v>
      </c>
      <c r="S41" s="61">
        <v>138.70887078186399</v>
      </c>
      <c r="T41" s="16">
        <v>136.023266485346</v>
      </c>
      <c r="U41" s="16">
        <v>159.08193085892501</v>
      </c>
      <c r="V41" s="64">
        <v>168.55722096007</v>
      </c>
    </row>
    <row r="42" spans="1:22" x14ac:dyDescent="0.25">
      <c r="N42" s="15">
        <v>38442</v>
      </c>
      <c r="O42" s="77">
        <v>150.34767438978599</v>
      </c>
      <c r="P42" s="62">
        <v>147.88279482939501</v>
      </c>
      <c r="Q42" s="62">
        <v>188.89007668921701</v>
      </c>
      <c r="R42" s="63">
        <v>197.307388806049</v>
      </c>
      <c r="S42" s="61">
        <v>144.360921995447</v>
      </c>
      <c r="T42" s="16">
        <v>143.768688444438</v>
      </c>
      <c r="U42" s="16">
        <v>169.652185933293</v>
      </c>
      <c r="V42" s="64">
        <v>174.59228542232401</v>
      </c>
    </row>
    <row r="43" spans="1:22" x14ac:dyDescent="0.25">
      <c r="N43" s="15">
        <v>38533</v>
      </c>
      <c r="O43" s="77">
        <v>154.49052559920301</v>
      </c>
      <c r="P43" s="62">
        <v>152.43884539996401</v>
      </c>
      <c r="Q43" s="62">
        <v>200.45445258002999</v>
      </c>
      <c r="R43" s="63">
        <v>200.72740500974601</v>
      </c>
      <c r="S43" s="61">
        <v>151.247217530977</v>
      </c>
      <c r="T43" s="16">
        <v>152.78101663667999</v>
      </c>
      <c r="U43" s="16">
        <v>181.99031513264001</v>
      </c>
      <c r="V43" s="64">
        <v>184.28266586651301</v>
      </c>
    </row>
    <row r="44" spans="1:22" x14ac:dyDescent="0.25">
      <c r="N44" s="15">
        <v>38625</v>
      </c>
      <c r="O44" s="77">
        <v>157.890439604682</v>
      </c>
      <c r="P44" s="62">
        <v>153.814198389589</v>
      </c>
      <c r="Q44" s="62">
        <v>204.46657977988201</v>
      </c>
      <c r="R44" s="63">
        <v>210.73252205178201</v>
      </c>
      <c r="S44" s="61">
        <v>156.062107176761</v>
      </c>
      <c r="T44" s="16">
        <v>156.10324664340899</v>
      </c>
      <c r="U44" s="16">
        <v>182.79337625874399</v>
      </c>
      <c r="V44" s="64">
        <v>190.43688583187199</v>
      </c>
    </row>
    <row r="45" spans="1:22" x14ac:dyDescent="0.25">
      <c r="N45" s="15">
        <v>38717</v>
      </c>
      <c r="O45" s="77">
        <v>165.85169061705699</v>
      </c>
      <c r="P45" s="62">
        <v>164.34683086669199</v>
      </c>
      <c r="Q45" s="62">
        <v>200.14984189266599</v>
      </c>
      <c r="R45" s="63">
        <v>208.17402550447801</v>
      </c>
      <c r="S45" s="61">
        <v>158.613680118833</v>
      </c>
      <c r="T45" s="16">
        <v>158.24251916833899</v>
      </c>
      <c r="U45" s="16">
        <v>180.81083804377201</v>
      </c>
      <c r="V45" s="64">
        <v>191.12648932669001</v>
      </c>
    </row>
    <row r="46" spans="1:22" x14ac:dyDescent="0.25">
      <c r="N46" s="15">
        <v>38807</v>
      </c>
      <c r="O46" s="77">
        <v>169.93445220826499</v>
      </c>
      <c r="P46" s="62">
        <v>173.440052722806</v>
      </c>
      <c r="Q46" s="62">
        <v>211.54798357837501</v>
      </c>
      <c r="R46" s="63">
        <v>222.85156121953401</v>
      </c>
      <c r="S46" s="61">
        <v>161.67770364355999</v>
      </c>
      <c r="T46" s="16">
        <v>163.45796282512401</v>
      </c>
      <c r="U46" s="16">
        <v>187.61537766093201</v>
      </c>
      <c r="V46" s="64">
        <v>190.68789726884</v>
      </c>
    </row>
    <row r="47" spans="1:22" x14ac:dyDescent="0.25">
      <c r="N47" s="15">
        <v>38898</v>
      </c>
      <c r="O47" s="77">
        <v>184.59410096224201</v>
      </c>
      <c r="P47" s="62">
        <v>172.99417510539999</v>
      </c>
      <c r="Q47" s="62">
        <v>223.68427302974899</v>
      </c>
      <c r="R47" s="63">
        <v>213.77127945848801</v>
      </c>
      <c r="S47" s="61">
        <v>165.24941059828001</v>
      </c>
      <c r="T47" s="16">
        <v>168.48754805281601</v>
      </c>
      <c r="U47" s="16">
        <v>193.823980689156</v>
      </c>
      <c r="V47" s="64">
        <v>189.401327861738</v>
      </c>
    </row>
    <row r="48" spans="1:22" x14ac:dyDescent="0.25">
      <c r="N48" s="15">
        <v>38990</v>
      </c>
      <c r="O48" s="77">
        <v>172.02448765637399</v>
      </c>
      <c r="P48" s="62">
        <v>182.61161151913501</v>
      </c>
      <c r="Q48" s="62">
        <v>216.83450534779001</v>
      </c>
      <c r="R48" s="63">
        <v>214.15097997322599</v>
      </c>
      <c r="S48" s="61">
        <v>165.66817310850001</v>
      </c>
      <c r="T48" s="16">
        <v>171.39800422485001</v>
      </c>
      <c r="U48" s="16">
        <v>190.050108402208</v>
      </c>
      <c r="V48" s="64">
        <v>187.073642472491</v>
      </c>
    </row>
    <row r="49" spans="14:22" x14ac:dyDescent="0.25">
      <c r="N49" s="15">
        <v>39082</v>
      </c>
      <c r="O49" s="77">
        <v>189.365006388533</v>
      </c>
      <c r="P49" s="62">
        <v>185.426678420477</v>
      </c>
      <c r="Q49" s="62">
        <v>217.61704639146001</v>
      </c>
      <c r="R49" s="63">
        <v>213.29213321305301</v>
      </c>
      <c r="S49" s="61">
        <v>164.63313941351601</v>
      </c>
      <c r="T49" s="16">
        <v>173.16926703665101</v>
      </c>
      <c r="U49" s="16">
        <v>187.37088488213399</v>
      </c>
      <c r="V49" s="64">
        <v>187.316074131173</v>
      </c>
    </row>
    <row r="50" spans="14:22" x14ac:dyDescent="0.25">
      <c r="N50" s="15">
        <v>39172</v>
      </c>
      <c r="O50" s="77">
        <v>184.00181072189901</v>
      </c>
      <c r="P50" s="62">
        <v>191.125312961166</v>
      </c>
      <c r="Q50" s="62">
        <v>228.769002019098</v>
      </c>
      <c r="R50" s="63">
        <v>217.13210174830999</v>
      </c>
      <c r="S50" s="61">
        <v>168.20514395722901</v>
      </c>
      <c r="T50" s="16">
        <v>175.385130317587</v>
      </c>
      <c r="U50" s="16">
        <v>193.91795803192099</v>
      </c>
      <c r="V50" s="64">
        <v>192.42614462563799</v>
      </c>
    </row>
    <row r="51" spans="14:22" x14ac:dyDescent="0.25">
      <c r="N51" s="15">
        <v>39263</v>
      </c>
      <c r="O51" s="77">
        <v>199.56190425768099</v>
      </c>
      <c r="P51" s="62">
        <v>188.30941354765201</v>
      </c>
      <c r="Q51" s="62">
        <v>234.57825623881499</v>
      </c>
      <c r="R51" s="63">
        <v>228.88526679777499</v>
      </c>
      <c r="S51" s="61">
        <v>174.80921574098201</v>
      </c>
      <c r="T51" s="16">
        <v>178.41600780335801</v>
      </c>
      <c r="U51" s="16">
        <v>198.95560918233201</v>
      </c>
      <c r="V51" s="64">
        <v>197.15648157464099</v>
      </c>
    </row>
    <row r="52" spans="14:22" x14ac:dyDescent="0.25">
      <c r="N52" s="15">
        <v>39355</v>
      </c>
      <c r="O52" s="77">
        <v>193.515812456509</v>
      </c>
      <c r="P52" s="62">
        <v>187.17385906926199</v>
      </c>
      <c r="Q52" s="62">
        <v>247.41214628679401</v>
      </c>
      <c r="R52" s="63">
        <v>233.31703573026701</v>
      </c>
      <c r="S52" s="61">
        <v>172.42756365181901</v>
      </c>
      <c r="T52" s="16">
        <v>179.09256883785901</v>
      </c>
      <c r="U52" s="16">
        <v>193.96847549288501</v>
      </c>
      <c r="V52" s="64">
        <v>190.07423252959899</v>
      </c>
    </row>
    <row r="53" spans="14:22" x14ac:dyDescent="0.25">
      <c r="N53" s="15">
        <v>39447</v>
      </c>
      <c r="O53" s="77">
        <v>189.75421575105301</v>
      </c>
      <c r="P53" s="62">
        <v>199.59098258216</v>
      </c>
      <c r="Q53" s="62">
        <v>227.36719502867001</v>
      </c>
      <c r="R53" s="63">
        <v>217.51405017258699</v>
      </c>
      <c r="S53" s="61">
        <v>165.235209801872</v>
      </c>
      <c r="T53" s="16">
        <v>176.19322985135199</v>
      </c>
      <c r="U53" s="16">
        <v>187.003807346423</v>
      </c>
      <c r="V53" s="64">
        <v>179.497994138347</v>
      </c>
    </row>
    <row r="54" spans="14:22" x14ac:dyDescent="0.25">
      <c r="N54" s="15">
        <v>39538</v>
      </c>
      <c r="O54" s="77">
        <v>186.162132446106</v>
      </c>
      <c r="P54" s="62">
        <v>192.68258837080299</v>
      </c>
      <c r="Q54" s="62">
        <v>229.43080301814501</v>
      </c>
      <c r="R54" s="63">
        <v>212.07811400870401</v>
      </c>
      <c r="S54" s="61">
        <v>163.33613513805801</v>
      </c>
      <c r="T54" s="16">
        <v>173.098913743552</v>
      </c>
      <c r="U54" s="16">
        <v>184.56292335601401</v>
      </c>
      <c r="V54" s="64">
        <v>175.980833862781</v>
      </c>
    </row>
    <row r="55" spans="14:22" x14ac:dyDescent="0.25">
      <c r="N55" s="15">
        <v>39629</v>
      </c>
      <c r="O55" s="77">
        <v>190.24563620327899</v>
      </c>
      <c r="P55" s="62">
        <v>189.386601398387</v>
      </c>
      <c r="Q55" s="62">
        <v>233.46717610612501</v>
      </c>
      <c r="R55" s="63">
        <v>209.091478211317</v>
      </c>
      <c r="S55" s="61">
        <v>162.696139690085</v>
      </c>
      <c r="T55" s="16">
        <v>172.06221815520601</v>
      </c>
      <c r="U55" s="16">
        <v>182.05697757282701</v>
      </c>
      <c r="V55" s="64">
        <v>174.899542470124</v>
      </c>
    </row>
    <row r="56" spans="14:22" x14ac:dyDescent="0.25">
      <c r="N56" s="15">
        <v>39721</v>
      </c>
      <c r="O56" s="77">
        <v>196.46235472364299</v>
      </c>
      <c r="P56" s="62">
        <v>194.08825397669301</v>
      </c>
      <c r="Q56" s="62">
        <v>209.247521236323</v>
      </c>
      <c r="R56" s="63">
        <v>212.346132436646</v>
      </c>
      <c r="S56" s="61">
        <v>154.137276062485</v>
      </c>
      <c r="T56" s="16">
        <v>166.07882158294299</v>
      </c>
      <c r="U56" s="16">
        <v>169.94479085394599</v>
      </c>
      <c r="V56" s="64">
        <v>167.16736220895999</v>
      </c>
    </row>
    <row r="57" spans="14:22" x14ac:dyDescent="0.25">
      <c r="N57" s="15">
        <v>39813</v>
      </c>
      <c r="O57" s="77">
        <v>173.68017244788101</v>
      </c>
      <c r="P57" s="62">
        <v>172.78931460256001</v>
      </c>
      <c r="Q57" s="62">
        <v>223.84051526205701</v>
      </c>
      <c r="R57" s="63">
        <v>216.61512426320101</v>
      </c>
      <c r="S57" s="61">
        <v>142.220511407651</v>
      </c>
      <c r="T57" s="16">
        <v>154.768795851428</v>
      </c>
      <c r="U57" s="16">
        <v>156.98681242732499</v>
      </c>
      <c r="V57" s="64">
        <v>157.31742286496399</v>
      </c>
    </row>
    <row r="58" spans="14:22" x14ac:dyDescent="0.25">
      <c r="N58" s="15">
        <v>39903</v>
      </c>
      <c r="O58" s="77">
        <v>154.74437547545</v>
      </c>
      <c r="P58" s="62">
        <v>158.22998803531499</v>
      </c>
      <c r="Q58" s="62">
        <v>197.21798275613801</v>
      </c>
      <c r="R58" s="63">
        <v>198.192823139485</v>
      </c>
      <c r="S58" s="61">
        <v>131.64144934412201</v>
      </c>
      <c r="T58" s="16">
        <v>142.79262115564899</v>
      </c>
      <c r="U58" s="16">
        <v>151.73190234111999</v>
      </c>
      <c r="V58" s="64">
        <v>149.374070625424</v>
      </c>
    </row>
    <row r="59" spans="14:22" x14ac:dyDescent="0.25">
      <c r="N59" s="15">
        <v>39994</v>
      </c>
      <c r="O59" s="77">
        <v>143.47998475774699</v>
      </c>
      <c r="P59" s="62">
        <v>153.352312730991</v>
      </c>
      <c r="Q59" s="62">
        <v>198.854456110456</v>
      </c>
      <c r="R59" s="63">
        <v>194.48224550070299</v>
      </c>
      <c r="S59" s="61">
        <v>122.092154569888</v>
      </c>
      <c r="T59" s="16">
        <v>135.19998389315899</v>
      </c>
      <c r="U59" s="16">
        <v>149.24559698753299</v>
      </c>
      <c r="V59" s="64">
        <v>138.265225575579</v>
      </c>
    </row>
    <row r="60" spans="14:22" x14ac:dyDescent="0.25">
      <c r="N60" s="15">
        <v>40086</v>
      </c>
      <c r="O60" s="77">
        <v>138.22344099778601</v>
      </c>
      <c r="P60" s="62">
        <v>141.38036886393701</v>
      </c>
      <c r="Q60" s="62">
        <v>182.95257627817099</v>
      </c>
      <c r="R60" s="63">
        <v>179.26293087234899</v>
      </c>
      <c r="S60" s="61">
        <v>120.42440947683301</v>
      </c>
      <c r="T60" s="16">
        <v>133.40395354494899</v>
      </c>
      <c r="U60" s="16">
        <v>146.121915232226</v>
      </c>
      <c r="V60" s="64">
        <v>128.743942543663</v>
      </c>
    </row>
    <row r="61" spans="14:22" x14ac:dyDescent="0.25">
      <c r="N61" s="15">
        <v>40178</v>
      </c>
      <c r="O61" s="77">
        <v>128.792840554169</v>
      </c>
      <c r="P61" s="62">
        <v>138.47096714194601</v>
      </c>
      <c r="Q61" s="62">
        <v>176.88276368371899</v>
      </c>
      <c r="R61" s="63">
        <v>160.91181604601601</v>
      </c>
      <c r="S61" s="61">
        <v>121.80261747844099</v>
      </c>
      <c r="T61" s="16">
        <v>130.748006145479</v>
      </c>
      <c r="U61" s="16">
        <v>141.78866099352999</v>
      </c>
      <c r="V61" s="64">
        <v>125.601461528483</v>
      </c>
    </row>
    <row r="62" spans="14:22" x14ac:dyDescent="0.25">
      <c r="N62" s="15">
        <v>40268</v>
      </c>
      <c r="O62" s="77">
        <v>142.89356201227801</v>
      </c>
      <c r="P62" s="62">
        <v>129.97518588556301</v>
      </c>
      <c r="Q62" s="62">
        <v>190.13318689656401</v>
      </c>
      <c r="R62" s="63">
        <v>176.473473971397</v>
      </c>
      <c r="S62" s="61">
        <v>118.15979238523001</v>
      </c>
      <c r="T62" s="16">
        <v>128.04126314410101</v>
      </c>
      <c r="U62" s="16">
        <v>137.202713753871</v>
      </c>
      <c r="V62" s="64">
        <v>126.557760404253</v>
      </c>
    </row>
    <row r="63" spans="14:22" x14ac:dyDescent="0.25">
      <c r="N63" s="15">
        <v>40359</v>
      </c>
      <c r="O63" s="77">
        <v>134.64942209461299</v>
      </c>
      <c r="P63" s="62">
        <v>139.03449888531901</v>
      </c>
      <c r="Q63" s="62">
        <v>157.81970135384</v>
      </c>
      <c r="R63" s="63">
        <v>164.01993716617901</v>
      </c>
      <c r="S63" s="61">
        <v>112.806545618073</v>
      </c>
      <c r="T63" s="16">
        <v>128.69927247314499</v>
      </c>
      <c r="U63" s="16">
        <v>132.034397830015</v>
      </c>
      <c r="V63" s="64">
        <v>126.152060545555</v>
      </c>
    </row>
    <row r="64" spans="14:22" x14ac:dyDescent="0.25">
      <c r="N64" s="15">
        <v>40451</v>
      </c>
      <c r="O64" s="77">
        <v>130.95634513998999</v>
      </c>
      <c r="P64" s="62">
        <v>119.864537341247</v>
      </c>
      <c r="Q64" s="62">
        <v>167.60794589301599</v>
      </c>
      <c r="R64" s="63">
        <v>179.10938315817501</v>
      </c>
      <c r="S64" s="61">
        <v>110.292368145315</v>
      </c>
      <c r="T64" s="16">
        <v>125.142754462753</v>
      </c>
      <c r="U64" s="16">
        <v>132.00677083337899</v>
      </c>
      <c r="V64" s="64">
        <v>126.067835965371</v>
      </c>
    </row>
    <row r="65" spans="14:22" x14ac:dyDescent="0.25">
      <c r="N65" s="15">
        <v>40543</v>
      </c>
      <c r="O65" s="77">
        <v>138.16364607659699</v>
      </c>
      <c r="P65" s="62">
        <v>137.81815397672099</v>
      </c>
      <c r="Q65" s="62">
        <v>175.44723151532699</v>
      </c>
      <c r="R65" s="63">
        <v>180.40049431768799</v>
      </c>
      <c r="S65" s="61">
        <v>108.63969192397199</v>
      </c>
      <c r="T65" s="16">
        <v>118.447041812661</v>
      </c>
      <c r="U65" s="16">
        <v>133.86837755332201</v>
      </c>
      <c r="V65" s="64">
        <v>128.24372279974099</v>
      </c>
    </row>
    <row r="66" spans="14:22" x14ac:dyDescent="0.25">
      <c r="N66" s="15">
        <v>40633</v>
      </c>
      <c r="O66" s="77">
        <v>130.11419877508399</v>
      </c>
      <c r="P66" s="62">
        <v>121.65664336489201</v>
      </c>
      <c r="Q66" s="62">
        <v>179.073605313689</v>
      </c>
      <c r="R66" s="63">
        <v>174.276621780722</v>
      </c>
      <c r="S66" s="61">
        <v>107.008659909326</v>
      </c>
      <c r="T66" s="16">
        <v>118.484690164507</v>
      </c>
      <c r="U66" s="16">
        <v>131.918352354154</v>
      </c>
      <c r="V66" s="64">
        <v>132.12693338624601</v>
      </c>
    </row>
    <row r="67" spans="14:22" x14ac:dyDescent="0.25">
      <c r="N67" s="15">
        <v>40724</v>
      </c>
      <c r="O67" s="77">
        <v>141.045736340259</v>
      </c>
      <c r="P67" s="62">
        <v>134.14683517441799</v>
      </c>
      <c r="Q67" s="62">
        <v>168.08741967371699</v>
      </c>
      <c r="R67" s="63">
        <v>183.762750329738</v>
      </c>
      <c r="S67" s="61">
        <v>108.348124319147</v>
      </c>
      <c r="T67" s="16">
        <v>123.989872485291</v>
      </c>
      <c r="U67" s="16">
        <v>129.96822421542899</v>
      </c>
      <c r="V67" s="64">
        <v>136.97810968584099</v>
      </c>
    </row>
    <row r="68" spans="14:22" x14ac:dyDescent="0.25">
      <c r="N68" s="15">
        <v>40816</v>
      </c>
      <c r="O68" s="77">
        <v>135.26711297329001</v>
      </c>
      <c r="P68" s="62">
        <v>135.09321484357901</v>
      </c>
      <c r="Q68" s="62">
        <v>178.062104183646</v>
      </c>
      <c r="R68" s="63">
        <v>187.78038248626501</v>
      </c>
      <c r="S68" s="61">
        <v>109.399707034575</v>
      </c>
      <c r="T68" s="16">
        <v>123.860215890077</v>
      </c>
      <c r="U68" s="16">
        <v>130.468220561555</v>
      </c>
      <c r="V68" s="64">
        <v>141.37486084057099</v>
      </c>
    </row>
    <row r="69" spans="14:22" x14ac:dyDescent="0.25">
      <c r="N69" s="15">
        <v>40908</v>
      </c>
      <c r="O69" s="77">
        <v>142.66284488990701</v>
      </c>
      <c r="P69" s="62">
        <v>127.844100645183</v>
      </c>
      <c r="Q69" s="62">
        <v>180.03946703864901</v>
      </c>
      <c r="R69" s="63">
        <v>193.01055663666199</v>
      </c>
      <c r="S69" s="61">
        <v>107.850036711127</v>
      </c>
      <c r="T69" s="16">
        <v>119.23422456416</v>
      </c>
      <c r="U69" s="16">
        <v>131.12054987645999</v>
      </c>
      <c r="V69" s="64">
        <v>144.12627534924201</v>
      </c>
    </row>
    <row r="70" spans="14:22" x14ac:dyDescent="0.25">
      <c r="N70" s="15">
        <v>40999</v>
      </c>
      <c r="O70" s="77">
        <v>126.49309737987301</v>
      </c>
      <c r="P70" s="62">
        <v>135.075992101748</v>
      </c>
      <c r="Q70" s="62">
        <v>182.570217579119</v>
      </c>
      <c r="R70" s="63">
        <v>194.76932645150299</v>
      </c>
      <c r="S70" s="61">
        <v>106.959025291174</v>
      </c>
      <c r="T70" s="16">
        <v>118.58095854035599</v>
      </c>
      <c r="U70" s="16">
        <v>131.24726672177599</v>
      </c>
      <c r="V70" s="64">
        <v>146.18563724609399</v>
      </c>
    </row>
    <row r="71" spans="14:22" x14ac:dyDescent="0.25">
      <c r="N71" s="15">
        <v>41090</v>
      </c>
      <c r="O71" s="77">
        <v>152.06624249722401</v>
      </c>
      <c r="P71" s="62">
        <v>125.585277454673</v>
      </c>
      <c r="Q71" s="62">
        <v>191.178193988582</v>
      </c>
      <c r="R71" s="63">
        <v>202.22168821323601</v>
      </c>
      <c r="S71" s="61">
        <v>107.774693910552</v>
      </c>
      <c r="T71" s="16">
        <v>120.689614897385</v>
      </c>
      <c r="U71" s="16">
        <v>133.112080326935</v>
      </c>
      <c r="V71" s="64">
        <v>149.91665127609099</v>
      </c>
    </row>
    <row r="72" spans="14:22" x14ac:dyDescent="0.25">
      <c r="N72" s="15">
        <v>41182</v>
      </c>
      <c r="O72" s="77">
        <v>145.28569232656201</v>
      </c>
      <c r="P72" s="62">
        <v>126.07068131935701</v>
      </c>
      <c r="Q72" s="62">
        <v>184.76833408591301</v>
      </c>
      <c r="R72" s="63">
        <v>197.75306759771701</v>
      </c>
      <c r="S72" s="61">
        <v>110.01018323681301</v>
      </c>
      <c r="T72" s="16">
        <v>123.910118308514</v>
      </c>
      <c r="U72" s="16">
        <v>136.22830565755899</v>
      </c>
      <c r="V72" s="64">
        <v>155.53002094272099</v>
      </c>
    </row>
    <row r="73" spans="14:22" x14ac:dyDescent="0.25">
      <c r="N73" s="15">
        <v>41274</v>
      </c>
      <c r="O73" s="77">
        <v>153.85534687616499</v>
      </c>
      <c r="P73" s="62">
        <v>140.38884216083801</v>
      </c>
      <c r="Q73" s="62">
        <v>194.61124487693201</v>
      </c>
      <c r="R73" s="63">
        <v>208.38334880784799</v>
      </c>
      <c r="S73" s="61">
        <v>112.07376980121801</v>
      </c>
      <c r="T73" s="16">
        <v>124.852728237527</v>
      </c>
      <c r="U73" s="16">
        <v>138.04867793970001</v>
      </c>
      <c r="V73" s="64">
        <v>159.75576512267301</v>
      </c>
    </row>
    <row r="74" spans="14:22" x14ac:dyDescent="0.25">
      <c r="N74" s="15">
        <v>41364</v>
      </c>
      <c r="O74" s="77">
        <v>148.66970125987001</v>
      </c>
      <c r="P74" s="62">
        <v>124.11701568857799</v>
      </c>
      <c r="Q74" s="62">
        <v>193.05097295771401</v>
      </c>
      <c r="R74" s="63">
        <v>213.27939622951499</v>
      </c>
      <c r="S74" s="61">
        <v>114.167435079265</v>
      </c>
      <c r="T74" s="16">
        <v>125.131969825383</v>
      </c>
      <c r="U74" s="16">
        <v>141.111832950436</v>
      </c>
      <c r="V74" s="64">
        <v>163.471520640237</v>
      </c>
    </row>
    <row r="75" spans="14:22" x14ac:dyDescent="0.25">
      <c r="N75" s="15">
        <v>41455</v>
      </c>
      <c r="O75" s="77">
        <v>161.85069457247201</v>
      </c>
      <c r="P75" s="62">
        <v>133.79042316904901</v>
      </c>
      <c r="Q75" s="62">
        <v>203.89988720543201</v>
      </c>
      <c r="R75" s="63">
        <v>225.626247593388</v>
      </c>
      <c r="S75" s="61">
        <v>117.04107316871701</v>
      </c>
      <c r="T75" s="16">
        <v>128.65347823444</v>
      </c>
      <c r="U75" s="16">
        <v>148.45467025482199</v>
      </c>
      <c r="V75" s="64">
        <v>170.372817774487</v>
      </c>
    </row>
    <row r="76" spans="14:22" x14ac:dyDescent="0.25">
      <c r="N76" s="15">
        <v>41547</v>
      </c>
      <c r="O76" s="77">
        <v>154.426288804308</v>
      </c>
      <c r="P76" s="62">
        <v>140.47369909327699</v>
      </c>
      <c r="Q76" s="62">
        <v>215.353361897638</v>
      </c>
      <c r="R76" s="63">
        <v>232.30568104321199</v>
      </c>
      <c r="S76" s="61">
        <v>119.579495782295</v>
      </c>
      <c r="T76" s="16">
        <v>133.35716175332001</v>
      </c>
      <c r="U76" s="16">
        <v>151.79742714518201</v>
      </c>
      <c r="V76" s="64">
        <v>177.15682348858999</v>
      </c>
    </row>
    <row r="77" spans="14:22" x14ac:dyDescent="0.25">
      <c r="N77" s="15">
        <v>41639</v>
      </c>
      <c r="O77" s="77">
        <v>162.28672662042001</v>
      </c>
      <c r="P77" s="62">
        <v>143.874899416468</v>
      </c>
      <c r="Q77" s="62">
        <v>221.077895484236</v>
      </c>
      <c r="R77" s="63">
        <v>243.357663832763</v>
      </c>
      <c r="S77" s="61">
        <v>121.402751824273</v>
      </c>
      <c r="T77" s="16">
        <v>136.07017280219301</v>
      </c>
      <c r="U77" s="16">
        <v>150.40977719745501</v>
      </c>
      <c r="V77" s="64">
        <v>180.96670724388301</v>
      </c>
    </row>
    <row r="78" spans="14:22" x14ac:dyDescent="0.25">
      <c r="N78" s="15">
        <v>41729</v>
      </c>
      <c r="O78" s="77">
        <v>164.66728553584699</v>
      </c>
      <c r="P78" s="62">
        <v>152.50094777345399</v>
      </c>
      <c r="Q78" s="62">
        <v>227.663143163325</v>
      </c>
      <c r="R78" s="63">
        <v>252.619550260604</v>
      </c>
      <c r="S78" s="61">
        <v>124.801137532236</v>
      </c>
      <c r="T78" s="16">
        <v>140.129187677494</v>
      </c>
      <c r="U78" s="16">
        <v>153.12343855911701</v>
      </c>
      <c r="V78" s="64">
        <v>187.27853609824601</v>
      </c>
    </row>
    <row r="79" spans="14:22" x14ac:dyDescent="0.25">
      <c r="N79" s="15">
        <v>41820</v>
      </c>
      <c r="O79" s="77">
        <v>171.783156104265</v>
      </c>
      <c r="P79" s="62">
        <v>149.57925517063899</v>
      </c>
      <c r="Q79" s="62">
        <v>228.42288631022299</v>
      </c>
      <c r="R79" s="63">
        <v>261.83451851814499</v>
      </c>
      <c r="S79" s="61">
        <v>130.22314470357699</v>
      </c>
      <c r="T79" s="16">
        <v>146.738853267618</v>
      </c>
      <c r="U79" s="16">
        <v>159.811247265275</v>
      </c>
      <c r="V79" s="64">
        <v>198.21510669088201</v>
      </c>
    </row>
    <row r="80" spans="14:22" x14ac:dyDescent="0.25">
      <c r="N80" s="15">
        <v>41912</v>
      </c>
      <c r="O80" s="77">
        <v>180.671063277732</v>
      </c>
      <c r="P80" s="62">
        <v>165.16464889948401</v>
      </c>
      <c r="Q80" s="62">
        <v>236.20462374465799</v>
      </c>
      <c r="R80" s="63">
        <v>260.36975433984901</v>
      </c>
      <c r="S80" s="61">
        <v>132.34372629718101</v>
      </c>
      <c r="T80" s="16">
        <v>150.462809277828</v>
      </c>
      <c r="U80" s="16">
        <v>164.454996401931</v>
      </c>
      <c r="V80" s="64">
        <v>203.62881066574499</v>
      </c>
    </row>
    <row r="81" spans="14:22" x14ac:dyDescent="0.25">
      <c r="N81" s="15">
        <v>42004</v>
      </c>
      <c r="O81" s="77">
        <v>185.01285242902401</v>
      </c>
      <c r="P81" s="62">
        <v>162.304757241251</v>
      </c>
      <c r="Q81" s="62">
        <v>251.86987804577299</v>
      </c>
      <c r="R81" s="63">
        <v>284.25471616833801</v>
      </c>
      <c r="S81" s="61">
        <v>132.72123373969001</v>
      </c>
      <c r="T81" s="16">
        <v>151.514249481809</v>
      </c>
      <c r="U81" s="16">
        <v>165.984612745281</v>
      </c>
      <c r="V81" s="64">
        <v>203.43901896844801</v>
      </c>
    </row>
    <row r="82" spans="14:22" x14ac:dyDescent="0.25">
      <c r="N82" s="15">
        <v>42094</v>
      </c>
      <c r="O82" s="77">
        <v>178.14571111316701</v>
      </c>
      <c r="P82" s="62">
        <v>164.57223493350801</v>
      </c>
      <c r="Q82" s="62">
        <v>251.84387118529801</v>
      </c>
      <c r="R82" s="63">
        <v>285.71717017642999</v>
      </c>
      <c r="S82" s="61">
        <v>137.29008214751701</v>
      </c>
      <c r="T82" s="16">
        <v>155.161088280466</v>
      </c>
      <c r="U82" s="16">
        <v>168.961698907798</v>
      </c>
      <c r="V82" s="64">
        <v>208.79784352003</v>
      </c>
    </row>
    <row r="83" spans="14:22" x14ac:dyDescent="0.25">
      <c r="N83" s="15">
        <v>42185</v>
      </c>
      <c r="O83" s="77">
        <v>188.21545562699299</v>
      </c>
      <c r="P83" s="62">
        <v>173.24592904039099</v>
      </c>
      <c r="Q83" s="62">
        <v>248.669864077227</v>
      </c>
      <c r="R83" s="63">
        <v>289.51732077666401</v>
      </c>
      <c r="S83" s="61">
        <v>143.312312593315</v>
      </c>
      <c r="T83" s="16">
        <v>161.86035737381701</v>
      </c>
      <c r="U83" s="16">
        <v>172.59881992097601</v>
      </c>
      <c r="V83" s="64">
        <v>220.45324712720401</v>
      </c>
    </row>
    <row r="84" spans="14:22" x14ac:dyDescent="0.25">
      <c r="N84" s="15">
        <v>42277</v>
      </c>
      <c r="O84" s="77">
        <v>193.561377582456</v>
      </c>
      <c r="P84" s="62">
        <v>178.82005012661199</v>
      </c>
      <c r="Q84" s="62">
        <v>265.22099150227899</v>
      </c>
      <c r="R84" s="63">
        <v>307.59447581095401</v>
      </c>
      <c r="S84" s="61">
        <v>143.49978655774001</v>
      </c>
      <c r="T84" s="16">
        <v>164.53176513320301</v>
      </c>
      <c r="U84" s="16">
        <v>173.93816309438299</v>
      </c>
      <c r="V84" s="64">
        <v>225.993527974263</v>
      </c>
    </row>
    <row r="85" spans="14:22" x14ac:dyDescent="0.25">
      <c r="N85" s="15">
        <v>42369</v>
      </c>
      <c r="O85" s="77">
        <v>188.45368724952999</v>
      </c>
      <c r="P85" s="62">
        <v>176.971243296533</v>
      </c>
      <c r="Q85" s="62">
        <v>267.83842739343601</v>
      </c>
      <c r="R85" s="63">
        <v>303.08199483563101</v>
      </c>
      <c r="S85" s="61">
        <v>141.662480314654</v>
      </c>
      <c r="T85" s="16">
        <v>164.08359476980399</v>
      </c>
      <c r="U85" s="16">
        <v>175.08014459722</v>
      </c>
      <c r="V85" s="64">
        <v>225.636132294909</v>
      </c>
    </row>
    <row r="86" spans="14:22" x14ac:dyDescent="0.25">
      <c r="N86" s="15">
        <v>42460</v>
      </c>
      <c r="O86" s="77">
        <v>199.65946675511401</v>
      </c>
      <c r="P86" s="62">
        <v>183.13131658193001</v>
      </c>
      <c r="Q86" s="62">
        <v>273.220353451645</v>
      </c>
      <c r="R86" s="63">
        <v>308.32000278869202</v>
      </c>
      <c r="S86" s="61">
        <v>144.43617978045401</v>
      </c>
      <c r="T86" s="16">
        <v>169.97294014399401</v>
      </c>
      <c r="U86" s="16">
        <v>178.985519638168</v>
      </c>
      <c r="V86" s="64">
        <v>233.01547828539</v>
      </c>
    </row>
    <row r="87" spans="14:22" x14ac:dyDescent="0.25">
      <c r="N87" s="15">
        <v>42551</v>
      </c>
      <c r="O87" s="77">
        <v>206.03122798875</v>
      </c>
      <c r="P87" s="62">
        <v>189.418339864534</v>
      </c>
      <c r="Q87" s="62">
        <v>280.435564100759</v>
      </c>
      <c r="R87" s="63">
        <v>341.84921612725299</v>
      </c>
      <c r="S87" s="61">
        <v>149.295093493612</v>
      </c>
      <c r="T87" s="16">
        <v>180.292505025227</v>
      </c>
      <c r="U87" s="16">
        <v>184.258051759605</v>
      </c>
      <c r="V87" s="64">
        <v>247.83116735247199</v>
      </c>
    </row>
    <row r="88" spans="14:22" x14ac:dyDescent="0.25">
      <c r="N88" s="15">
        <v>42643</v>
      </c>
      <c r="O88" s="77">
        <v>207.91424073669</v>
      </c>
      <c r="P88" s="62">
        <v>193.50433892051799</v>
      </c>
      <c r="Q88" s="62">
        <v>294.81717676857602</v>
      </c>
      <c r="R88" s="63">
        <v>322.36012283993301</v>
      </c>
      <c r="S88" s="61">
        <v>153.500420973129</v>
      </c>
      <c r="T88" s="16">
        <v>182.49285002819201</v>
      </c>
      <c r="U88" s="16">
        <v>189.06861631108501</v>
      </c>
      <c r="V88" s="64">
        <v>255.09431254184801</v>
      </c>
    </row>
    <row r="89" spans="14:22" x14ac:dyDescent="0.25">
      <c r="N89" s="15">
        <v>42735</v>
      </c>
      <c r="O89" s="77">
        <v>207.49619597525299</v>
      </c>
      <c r="P89" s="62">
        <v>204.33318652081499</v>
      </c>
      <c r="Q89" s="62">
        <v>300.67966959008697</v>
      </c>
      <c r="R89" s="63">
        <v>351.62518568600399</v>
      </c>
      <c r="S89" s="61">
        <v>156.55603980984901</v>
      </c>
      <c r="T89" s="16">
        <v>180.86466924256999</v>
      </c>
      <c r="U89" s="16">
        <v>193.266838622964</v>
      </c>
      <c r="V89" s="64">
        <v>254.91545069694499</v>
      </c>
    </row>
    <row r="90" spans="14:22" x14ac:dyDescent="0.25">
      <c r="N90" s="15">
        <v>42825</v>
      </c>
      <c r="O90" s="77">
        <v>221.95923763760899</v>
      </c>
      <c r="P90" s="62">
        <v>209.04079722173199</v>
      </c>
      <c r="Q90" s="62">
        <v>306.46777449820001</v>
      </c>
      <c r="R90" s="63">
        <v>339.31344676537202</v>
      </c>
      <c r="S90" s="61">
        <v>162.053521858023</v>
      </c>
      <c r="T90" s="16">
        <v>191.16011902795401</v>
      </c>
      <c r="U90" s="16">
        <v>199.49970073781299</v>
      </c>
      <c r="V90" s="64">
        <v>262.83467320273598</v>
      </c>
    </row>
    <row r="91" spans="14:22" x14ac:dyDescent="0.25">
      <c r="N91" s="15">
        <v>42916</v>
      </c>
      <c r="O91" s="77">
        <v>212.10315332376101</v>
      </c>
      <c r="P91" s="62">
        <v>226.32123030629401</v>
      </c>
      <c r="Q91" s="62">
        <v>305.18548580424601</v>
      </c>
      <c r="R91" s="63">
        <v>369.57362359671998</v>
      </c>
      <c r="S91" s="61">
        <v>168.81234625989401</v>
      </c>
      <c r="T91" s="16">
        <v>208.99491851145501</v>
      </c>
      <c r="U91" s="16">
        <v>207.60566161285999</v>
      </c>
      <c r="V91" s="64">
        <v>276.57047535780202</v>
      </c>
    </row>
    <row r="92" spans="14:22" x14ac:dyDescent="0.25">
      <c r="N92" s="15">
        <v>43008</v>
      </c>
      <c r="O92" s="77">
        <v>224.941827885956</v>
      </c>
      <c r="P92" s="62">
        <v>224.521758224233</v>
      </c>
      <c r="Q92" s="62">
        <v>318.02116564142602</v>
      </c>
      <c r="R92" s="63">
        <v>361.90519242740999</v>
      </c>
      <c r="S92" s="61">
        <v>168.73074213113401</v>
      </c>
      <c r="T92" s="16">
        <v>213.14833918357701</v>
      </c>
      <c r="U92" s="16">
        <v>210.29790133040501</v>
      </c>
      <c r="V92" s="64">
        <v>280.12955920957</v>
      </c>
    </row>
    <row r="93" spans="14:22" x14ac:dyDescent="0.25">
      <c r="N93" s="15">
        <v>43100</v>
      </c>
      <c r="O93" s="77">
        <v>226.644283373999</v>
      </c>
      <c r="P93" s="62">
        <v>228.90457794761301</v>
      </c>
      <c r="Q93" s="62">
        <v>329.09408900592399</v>
      </c>
      <c r="R93" s="63">
        <v>371.413780597222</v>
      </c>
      <c r="S93" s="61">
        <v>167.28295700183699</v>
      </c>
      <c r="T93" s="16">
        <v>208.60081725393701</v>
      </c>
      <c r="U93" s="16">
        <v>208.593864453517</v>
      </c>
      <c r="V93" s="64">
        <v>278.18784378286398</v>
      </c>
    </row>
    <row r="94" spans="14:22" x14ac:dyDescent="0.25">
      <c r="N94" s="15">
        <v>43190</v>
      </c>
      <c r="O94" s="77">
        <v>222.242581409275</v>
      </c>
      <c r="P94" s="62">
        <v>241.288123182454</v>
      </c>
      <c r="Q94" s="62">
        <v>344.44013635637998</v>
      </c>
      <c r="R94" s="63">
        <v>377.49015888750699</v>
      </c>
      <c r="S94" s="61">
        <v>172.270051367268</v>
      </c>
      <c r="T94" s="16">
        <v>212.11817795472601</v>
      </c>
      <c r="U94" s="16">
        <v>208.28897097292699</v>
      </c>
      <c r="V94" s="64">
        <v>287.94915692345398</v>
      </c>
    </row>
    <row r="95" spans="14:22" x14ac:dyDescent="0.25">
      <c r="N95" s="15">
        <v>43281</v>
      </c>
      <c r="O95" s="77">
        <v>237.37992987675801</v>
      </c>
      <c r="P95" s="62">
        <v>235.05052923668401</v>
      </c>
      <c r="Q95" s="62">
        <v>334.57038122760298</v>
      </c>
      <c r="R95" s="63">
        <v>389.285698930634</v>
      </c>
      <c r="S95" s="61">
        <v>178.871359409485</v>
      </c>
      <c r="T95" s="16">
        <v>219.075734530235</v>
      </c>
      <c r="U95" s="16">
        <v>209.12365337208601</v>
      </c>
      <c r="V95" s="64">
        <v>304.62734239219702</v>
      </c>
    </row>
    <row r="96" spans="14:22" x14ac:dyDescent="0.25">
      <c r="N96" s="15">
        <v>43373</v>
      </c>
      <c r="O96" s="77">
        <v>240.031840044278</v>
      </c>
      <c r="P96" s="62">
        <v>245.02287928873</v>
      </c>
      <c r="Q96" s="62">
        <v>331.95352542027001</v>
      </c>
      <c r="R96" s="63">
        <v>382.15195798143901</v>
      </c>
      <c r="S96" s="61">
        <v>180.47389697250301</v>
      </c>
      <c r="T96" s="16">
        <v>224.26665429167201</v>
      </c>
      <c r="U96" s="16">
        <v>211.41211693283699</v>
      </c>
      <c r="V96" s="64">
        <v>308.87505203150801</v>
      </c>
    </row>
    <row r="97" spans="14:22" x14ac:dyDescent="0.25">
      <c r="N97" s="15">
        <v>43465</v>
      </c>
      <c r="O97" s="77">
        <v>229.26958533903701</v>
      </c>
      <c r="P97" s="62">
        <v>247.44775216710201</v>
      </c>
      <c r="Q97" s="62">
        <v>337.61443313069299</v>
      </c>
      <c r="R97" s="63">
        <v>391.951344973679</v>
      </c>
      <c r="S97" s="61">
        <v>179.638600034262</v>
      </c>
      <c r="T97" s="16">
        <v>228.12273383951199</v>
      </c>
      <c r="U97" s="16">
        <v>213.20525887834199</v>
      </c>
      <c r="V97" s="64">
        <v>305.76702615810899</v>
      </c>
    </row>
    <row r="98" spans="14:22" x14ac:dyDescent="0.25">
      <c r="N98" s="15">
        <v>43555</v>
      </c>
      <c r="O98" s="77">
        <v>236.880553791712</v>
      </c>
      <c r="P98" s="62">
        <v>267.74952772314998</v>
      </c>
      <c r="Q98" s="62">
        <v>346.22830769907802</v>
      </c>
      <c r="R98" s="63">
        <v>392.21103012798898</v>
      </c>
      <c r="S98" s="61">
        <v>181.21967402087299</v>
      </c>
      <c r="T98" s="16">
        <v>232.85822651425201</v>
      </c>
      <c r="U98" s="16">
        <v>213.39881742846799</v>
      </c>
      <c r="V98" s="64">
        <v>311.43308490279799</v>
      </c>
    </row>
    <row r="99" spans="14:22" x14ac:dyDescent="0.25">
      <c r="N99" s="15">
        <v>43646</v>
      </c>
      <c r="O99" s="77">
        <v>244.22493067796401</v>
      </c>
      <c r="P99" s="62">
        <v>248.38948790184</v>
      </c>
      <c r="Q99" s="62">
        <v>353.10303638508998</v>
      </c>
      <c r="R99" s="63">
        <v>394.07368086572001</v>
      </c>
      <c r="S99" s="61">
        <v>184.596910160715</v>
      </c>
      <c r="T99" s="16">
        <v>236.47762229340299</v>
      </c>
      <c r="U99" s="16">
        <v>214.75962026210701</v>
      </c>
      <c r="V99" s="64">
        <v>324.13237660247</v>
      </c>
    </row>
    <row r="100" spans="14:22" x14ac:dyDescent="0.25">
      <c r="N100" s="15">
        <v>43738</v>
      </c>
      <c r="O100" s="77">
        <v>259.252436591123</v>
      </c>
      <c r="P100" s="62">
        <v>253.864026729914</v>
      </c>
      <c r="Q100" s="62">
        <v>340.99286360846497</v>
      </c>
      <c r="R100" s="63">
        <v>413.762238635752</v>
      </c>
      <c r="S100" s="61">
        <v>187.53788462431601</v>
      </c>
      <c r="T100" s="16">
        <v>239.11315185747401</v>
      </c>
      <c r="U100" s="16">
        <v>217.05735338925101</v>
      </c>
      <c r="V100" s="64">
        <v>336.13356433749999</v>
      </c>
    </row>
    <row r="101" spans="14:22" x14ac:dyDescent="0.25">
      <c r="N101" s="15">
        <v>43830</v>
      </c>
      <c r="O101" s="77">
        <v>239.40005315569999</v>
      </c>
      <c r="P101" s="62">
        <v>273.905614968983</v>
      </c>
      <c r="Q101" s="62">
        <v>336.71212819860301</v>
      </c>
      <c r="R101" s="63">
        <v>415.73313571678699</v>
      </c>
      <c r="S101" s="61">
        <v>188.887990375377</v>
      </c>
      <c r="T101" s="16">
        <v>243.62078070239801</v>
      </c>
      <c r="U101" s="16">
        <v>218.57453984058299</v>
      </c>
      <c r="V101" s="64">
        <v>340.68598706424302</v>
      </c>
    </row>
    <row r="102" spans="14:22" x14ac:dyDescent="0.25">
      <c r="N102" s="15">
        <v>43921</v>
      </c>
      <c r="O102" s="77">
        <v>255.409426670589</v>
      </c>
      <c r="P102" s="62">
        <v>257.01366181687303</v>
      </c>
      <c r="Q102" s="62">
        <v>342.221219683654</v>
      </c>
      <c r="R102" s="63">
        <v>410.32659014852402</v>
      </c>
      <c r="S102" s="61">
        <v>189.79352675350799</v>
      </c>
      <c r="T102" s="16">
        <v>250.54950991948201</v>
      </c>
      <c r="U102" s="16">
        <v>217.84562223178801</v>
      </c>
      <c r="V102" s="64">
        <v>340.858875898034</v>
      </c>
    </row>
    <row r="103" spans="14:22" x14ac:dyDescent="0.25">
      <c r="N103" s="15">
        <v>44012</v>
      </c>
      <c r="O103" s="77">
        <v>240.92078862177601</v>
      </c>
      <c r="P103" s="62">
        <v>275.946346401558</v>
      </c>
      <c r="Q103" s="62">
        <v>329.37927550450502</v>
      </c>
      <c r="R103" s="63">
        <v>373.00163080017802</v>
      </c>
      <c r="S103" s="61">
        <v>190.45280753750501</v>
      </c>
      <c r="T103" s="16">
        <v>256.898529614018</v>
      </c>
      <c r="U103" s="16">
        <v>213.94335097177299</v>
      </c>
      <c r="V103" s="64">
        <v>342.955229748845</v>
      </c>
    </row>
    <row r="104" spans="14:22" x14ac:dyDescent="0.25">
      <c r="N104" s="15">
        <v>44104</v>
      </c>
      <c r="O104" s="77">
        <v>275.05239518735402</v>
      </c>
      <c r="P104" s="62">
        <v>280.603172726732</v>
      </c>
      <c r="Q104" s="62">
        <v>354.82852665968699</v>
      </c>
      <c r="R104" s="63">
        <v>409.42785396357698</v>
      </c>
      <c r="S104" s="61">
        <v>195.79990034945999</v>
      </c>
      <c r="T104" s="16">
        <v>263.33816555604</v>
      </c>
      <c r="U104" s="16">
        <v>216.713208877211</v>
      </c>
      <c r="V104" s="64">
        <v>357.76471413965299</v>
      </c>
    </row>
    <row r="105" spans="14:22" x14ac:dyDescent="0.25">
      <c r="N105" s="15">
        <v>44196</v>
      </c>
      <c r="O105" s="77">
        <v>282.38589327154602</v>
      </c>
      <c r="P105" s="62">
        <v>299.42915184314501</v>
      </c>
      <c r="Q105" s="62">
        <v>351.72723485010101</v>
      </c>
      <c r="R105" s="63">
        <v>412.56937018053799</v>
      </c>
      <c r="S105" s="61">
        <v>201.34373997954501</v>
      </c>
      <c r="T105" s="16">
        <v>271.25262716057301</v>
      </c>
      <c r="U105" s="16">
        <v>226.14104404358</v>
      </c>
      <c r="V105" s="64">
        <v>374.91221022409002</v>
      </c>
    </row>
    <row r="106" spans="14:22" x14ac:dyDescent="0.25">
      <c r="N106" s="15">
        <v>44286</v>
      </c>
      <c r="O106" s="77">
        <v>266.53711889792498</v>
      </c>
      <c r="P106" s="62">
        <v>303.46748278177898</v>
      </c>
      <c r="Q106" s="62">
        <v>376.67412401248498</v>
      </c>
      <c r="R106" s="63">
        <v>429.50799301741802</v>
      </c>
      <c r="S106" s="61">
        <v>201.90668319665301</v>
      </c>
      <c r="T106" s="16">
        <v>283.26544074981399</v>
      </c>
      <c r="U106" s="16">
        <v>235.96601523901401</v>
      </c>
      <c r="V106" s="64">
        <v>389.515037271148</v>
      </c>
    </row>
    <row r="107" spans="14:22" x14ac:dyDescent="0.25">
      <c r="N107" s="15">
        <v>44377</v>
      </c>
      <c r="O107" s="77">
        <v>268.868424490525</v>
      </c>
      <c r="P107" s="62">
        <v>316.21758829666402</v>
      </c>
      <c r="Q107" s="62">
        <v>379.52028963491398</v>
      </c>
      <c r="R107" s="63">
        <v>431.55139254807398</v>
      </c>
      <c r="S107" s="61">
        <v>206.74124638490301</v>
      </c>
      <c r="T107" s="16">
        <v>302.03781194904599</v>
      </c>
      <c r="U107" s="16">
        <v>248.78707731239399</v>
      </c>
      <c r="V107" s="64">
        <v>416.70648427419701</v>
      </c>
    </row>
    <row r="108" spans="14:22" x14ac:dyDescent="0.25">
      <c r="N108" s="15">
        <v>44469</v>
      </c>
      <c r="O108" s="77">
        <v>277.71837665781601</v>
      </c>
      <c r="P108" s="62">
        <v>338.51725688587197</v>
      </c>
      <c r="Q108" s="62">
        <v>374.16355688393702</v>
      </c>
      <c r="R108" s="63">
        <v>483.164657964144</v>
      </c>
      <c r="S108" s="61">
        <v>218.402454745184</v>
      </c>
      <c r="T108" s="16">
        <v>316.86489162421498</v>
      </c>
      <c r="U108" s="16">
        <v>258.44293310628899</v>
      </c>
      <c r="V108" s="64">
        <v>441.94656914863299</v>
      </c>
    </row>
    <row r="109" spans="14:22" x14ac:dyDescent="0.25">
      <c r="N109" s="15">
        <v>44561</v>
      </c>
      <c r="O109" s="77">
        <v>288.63203383737101</v>
      </c>
      <c r="P109" s="62">
        <v>364.72651741115499</v>
      </c>
      <c r="Q109" s="62">
        <v>423.95386684858897</v>
      </c>
      <c r="R109" s="63">
        <v>468.64337363605699</v>
      </c>
      <c r="S109" s="61">
        <v>226.260328487755</v>
      </c>
      <c r="T109" s="16">
        <v>325.39096039511202</v>
      </c>
      <c r="U109" s="16">
        <v>261.97586016440198</v>
      </c>
      <c r="V109" s="64">
        <v>452.57835888891299</v>
      </c>
    </row>
    <row r="110" spans="14:22" x14ac:dyDescent="0.25">
      <c r="N110" s="15">
        <v>44651</v>
      </c>
      <c r="O110" s="77">
        <v>285.66447937874102</v>
      </c>
      <c r="P110" s="62">
        <v>369.35826535508602</v>
      </c>
      <c r="Q110" s="62">
        <v>371.01104619086499</v>
      </c>
      <c r="R110" s="63">
        <v>452.692307958144</v>
      </c>
      <c r="S110" s="61">
        <v>231.17640080238999</v>
      </c>
      <c r="T110" s="16">
        <v>347.77608323853002</v>
      </c>
      <c r="U110" s="16">
        <v>267.44511576516101</v>
      </c>
      <c r="V110" s="64">
        <v>472.29910043131298</v>
      </c>
    </row>
    <row r="111" spans="14:22" x14ac:dyDescent="0.25">
      <c r="N111" s="15">
        <v>44742</v>
      </c>
      <c r="O111" s="77">
        <v>296.70620001049798</v>
      </c>
      <c r="P111" s="62">
        <v>400.49275582663199</v>
      </c>
      <c r="Q111" s="62">
        <v>400.25548032153898</v>
      </c>
      <c r="R111" s="63">
        <v>516.37450631874697</v>
      </c>
      <c r="S111" s="61">
        <v>239.74937510086701</v>
      </c>
      <c r="T111" s="16">
        <v>381.99269141103798</v>
      </c>
      <c r="U111" s="16">
        <v>275.81656877637698</v>
      </c>
      <c r="V111" s="64">
        <v>502.598149898999</v>
      </c>
    </row>
    <row r="112" spans="14:22" x14ac:dyDescent="0.25">
      <c r="N112" s="15">
        <v>44834</v>
      </c>
      <c r="O112" s="77">
        <v>288.871502476209</v>
      </c>
      <c r="P112" s="62">
        <v>410.079514966923</v>
      </c>
      <c r="Q112" s="62">
        <v>440.01962115892502</v>
      </c>
      <c r="R112" s="63">
        <v>467.05795854576201</v>
      </c>
      <c r="S112" s="61">
        <v>239.00570933802001</v>
      </c>
      <c r="T112" s="16">
        <v>385.82005326986302</v>
      </c>
      <c r="U112" s="16">
        <v>277.227817334517</v>
      </c>
      <c r="V112" s="64">
        <v>491.52093996168298</v>
      </c>
    </row>
    <row r="113" spans="14:22" x14ac:dyDescent="0.25">
      <c r="N113" s="15">
        <v>44926</v>
      </c>
      <c r="O113" s="77">
        <v>295.05474460905998</v>
      </c>
      <c r="P113" s="62">
        <v>399.179493699148</v>
      </c>
      <c r="Q113" s="62">
        <v>427.841697048811</v>
      </c>
      <c r="R113" s="63">
        <v>479.01401373313502</v>
      </c>
      <c r="S113" s="61">
        <v>233.55362190097699</v>
      </c>
      <c r="T113" s="16">
        <v>376.54408137727103</v>
      </c>
      <c r="U113" s="16">
        <v>275.58770113040902</v>
      </c>
      <c r="V113" s="64">
        <v>473.17689627300899</v>
      </c>
    </row>
    <row r="114" spans="14:22" x14ac:dyDescent="0.25">
      <c r="N114" s="15">
        <v>45016</v>
      </c>
      <c r="O114" s="77">
        <v>286.78229478531</v>
      </c>
      <c r="P114" s="62">
        <v>409.28008337399501</v>
      </c>
      <c r="Q114" s="62">
        <v>416.70329209408101</v>
      </c>
      <c r="R114" s="63">
        <v>465.53630144308403</v>
      </c>
      <c r="S114" s="61">
        <v>228.006894559844</v>
      </c>
      <c r="T114" s="16">
        <v>376.213187500684</v>
      </c>
      <c r="U114" s="16">
        <v>276.19395114960503</v>
      </c>
      <c r="V114" s="64">
        <v>461.82212810482099</v>
      </c>
    </row>
    <row r="115" spans="14:22" x14ac:dyDescent="0.25">
      <c r="N115" s="15">
        <v>45107</v>
      </c>
      <c r="O115" s="77" t="s">
        <v>75</v>
      </c>
      <c r="P115" s="62" t="s">
        <v>75</v>
      </c>
      <c r="Q115" s="62" t="s">
        <v>75</v>
      </c>
      <c r="R115" s="63" t="s">
        <v>75</v>
      </c>
      <c r="S115" s="61" t="s">
        <v>75</v>
      </c>
      <c r="T115" s="16" t="s">
        <v>75</v>
      </c>
      <c r="U115" s="16" t="s">
        <v>75</v>
      </c>
      <c r="V115" s="64" t="s">
        <v>75</v>
      </c>
    </row>
    <row r="116" spans="14:22" ht="30" x14ac:dyDescent="0.25">
      <c r="N116" s="107"/>
      <c r="O116" s="118" t="s">
        <v>37</v>
      </c>
      <c r="P116" s="119" t="s">
        <v>38</v>
      </c>
      <c r="Q116" s="119" t="s">
        <v>39</v>
      </c>
      <c r="R116" s="120" t="s">
        <v>40</v>
      </c>
      <c r="S116" s="118" t="s">
        <v>9</v>
      </c>
      <c r="T116" s="119" t="s">
        <v>10</v>
      </c>
      <c r="U116" s="119" t="s">
        <v>11</v>
      </c>
      <c r="V116" s="120" t="s">
        <v>12</v>
      </c>
    </row>
    <row r="117" spans="14:22" x14ac:dyDescent="0.25">
      <c r="N117" s="107" t="s">
        <v>113</v>
      </c>
      <c r="O117" s="127">
        <f>O110/O109-1</f>
        <v>-1.0281445268483402E-2</v>
      </c>
      <c r="P117" s="127">
        <f t="shared" ref="O117:V121" si="0">P110/P109-1</f>
        <v>1.2699235517086516E-2</v>
      </c>
      <c r="Q117" s="127">
        <f t="shared" si="0"/>
        <v>-0.12487873044128173</v>
      </c>
      <c r="R117" s="127">
        <f t="shared" si="0"/>
        <v>-3.4036682422614151E-2</v>
      </c>
      <c r="S117" s="127">
        <f t="shared" si="0"/>
        <v>2.1727504540863585E-2</v>
      </c>
      <c r="T117" s="127">
        <f t="shared" si="0"/>
        <v>6.8794544311361561E-2</v>
      </c>
      <c r="U117" s="127">
        <f t="shared" si="0"/>
        <v>2.0876944911362605E-2</v>
      </c>
      <c r="V117" s="128">
        <f t="shared" si="0"/>
        <v>4.3574203571763226E-2</v>
      </c>
    </row>
    <row r="118" spans="14:22" x14ac:dyDescent="0.25">
      <c r="N118" s="107" t="s">
        <v>113</v>
      </c>
      <c r="O118" s="127">
        <f t="shared" si="0"/>
        <v>3.8652760244362039E-2</v>
      </c>
      <c r="P118" s="127">
        <f t="shared" si="0"/>
        <v>8.4293471655804364E-2</v>
      </c>
      <c r="Q118" s="127">
        <f t="shared" si="0"/>
        <v>7.8823621104880282E-2</v>
      </c>
      <c r="R118" s="127">
        <f t="shared" si="0"/>
        <v>0.14067435483461099</v>
      </c>
      <c r="S118" s="127">
        <f t="shared" si="0"/>
        <v>3.7084123936184987E-2</v>
      </c>
      <c r="T118" s="127">
        <f t="shared" si="0"/>
        <v>9.8386892663460568E-2</v>
      </c>
      <c r="U118" s="127">
        <f t="shared" si="0"/>
        <v>3.1301573735101673E-2</v>
      </c>
      <c r="V118" s="128">
        <f t="shared" si="0"/>
        <v>6.4152248945670953E-2</v>
      </c>
    </row>
    <row r="119" spans="14:22" x14ac:dyDescent="0.25">
      <c r="N119" s="107" t="s">
        <v>113</v>
      </c>
      <c r="O119" s="127">
        <f t="shared" si="0"/>
        <v>-2.6405574046015179E-2</v>
      </c>
      <c r="P119" s="127">
        <f t="shared" si="0"/>
        <v>2.3937409605583548E-2</v>
      </c>
      <c r="Q119" s="127">
        <f t="shared" si="0"/>
        <v>9.9346899149118872E-2</v>
      </c>
      <c r="R119" s="127">
        <f t="shared" si="0"/>
        <v>-9.5505388375124234E-2</v>
      </c>
      <c r="S119" s="127">
        <f t="shared" si="0"/>
        <v>-3.1018465117338412E-3</v>
      </c>
      <c r="T119" s="127">
        <f t="shared" si="0"/>
        <v>1.0019463578444965E-2</v>
      </c>
      <c r="U119" s="127">
        <f t="shared" si="0"/>
        <v>5.1166199492684861E-3</v>
      </c>
      <c r="V119" s="128">
        <f t="shared" si="0"/>
        <v>-2.2039893978006209E-2</v>
      </c>
    </row>
    <row r="120" spans="14:22" x14ac:dyDescent="0.25">
      <c r="N120" s="107" t="s">
        <v>113</v>
      </c>
      <c r="O120" s="127">
        <f t="shared" si="0"/>
        <v>2.140481868182964E-2</v>
      </c>
      <c r="P120" s="127">
        <f t="shared" si="0"/>
        <v>-2.6580262778193586E-2</v>
      </c>
      <c r="Q120" s="127">
        <f t="shared" si="0"/>
        <v>-2.7675866085334455E-2</v>
      </c>
      <c r="R120" s="127">
        <f t="shared" si="0"/>
        <v>2.559865423254859E-2</v>
      </c>
      <c r="S120" s="127">
        <f t="shared" si="0"/>
        <v>-2.2811536394439225E-2</v>
      </c>
      <c r="T120" s="127">
        <f t="shared" si="0"/>
        <v>-2.4042223347327862E-2</v>
      </c>
      <c r="U120" s="127">
        <f t="shared" si="0"/>
        <v>-5.9161314325428815E-3</v>
      </c>
      <c r="V120" s="128">
        <f t="shared" si="0"/>
        <v>-3.7320981055464331E-2</v>
      </c>
    </row>
    <row r="121" spans="14:22" x14ac:dyDescent="0.25">
      <c r="N121" s="107" t="str">
        <f>"QTR "&amp;YEAR(N114)&amp;"Q"&amp;(MONTH(N114)/3)</f>
        <v>QTR 2023Q1</v>
      </c>
      <c r="O121" s="127">
        <f>O114/O113-1</f>
        <v>-2.8036999827644737E-2</v>
      </c>
      <c r="P121" s="127">
        <f t="shared" si="0"/>
        <v>2.5303378140109523E-2</v>
      </c>
      <c r="Q121" s="127">
        <f t="shared" si="0"/>
        <v>-2.6033939729486533E-2</v>
      </c>
      <c r="R121" s="127">
        <f t="shared" si="0"/>
        <v>-2.8136363245438556E-2</v>
      </c>
      <c r="S121" s="127">
        <f t="shared" si="0"/>
        <v>-2.374926706760605E-2</v>
      </c>
      <c r="T121" s="127">
        <f t="shared" si="0"/>
        <v>-8.787653104962434E-4</v>
      </c>
      <c r="U121" s="127">
        <f t="shared" si="0"/>
        <v>2.1998442481623304E-3</v>
      </c>
      <c r="V121" s="128">
        <f t="shared" si="0"/>
        <v>-2.3996877822277773E-2</v>
      </c>
    </row>
    <row r="122" spans="14:22" x14ac:dyDescent="0.25">
      <c r="N122" s="107">
        <v>42825</v>
      </c>
      <c r="O122" s="131" t="s">
        <v>75</v>
      </c>
      <c r="P122" s="132" t="s">
        <v>75</v>
      </c>
      <c r="Q122" s="132" t="s">
        <v>75</v>
      </c>
      <c r="R122" s="133" t="s">
        <v>75</v>
      </c>
      <c r="S122" s="123" t="s">
        <v>75</v>
      </c>
      <c r="T122" s="110" t="s">
        <v>75</v>
      </c>
      <c r="U122" s="110" t="s">
        <v>75</v>
      </c>
      <c r="V122" s="125" t="s">
        <v>75</v>
      </c>
    </row>
    <row r="123" spans="14:22" x14ac:dyDescent="0.25">
      <c r="N123" s="107" t="s">
        <v>115</v>
      </c>
      <c r="O123" s="127">
        <f t="shared" ref="O123:V128" si="1">O109/O105-1</f>
        <v>2.2119166412532643E-2</v>
      </c>
      <c r="P123" s="127">
        <f t="shared" si="1"/>
        <v>0.2180728401562444</v>
      </c>
      <c r="Q123" s="127">
        <f t="shared" si="1"/>
        <v>0.20534842014514321</v>
      </c>
      <c r="R123" s="127">
        <f t="shared" si="1"/>
        <v>0.13591412137789427</v>
      </c>
      <c r="S123" s="127">
        <f t="shared" si="1"/>
        <v>0.12375149339503344</v>
      </c>
      <c r="T123" s="127">
        <f t="shared" si="1"/>
        <v>0.19958639221765329</v>
      </c>
      <c r="U123" s="127">
        <f t="shared" si="1"/>
        <v>0.15846223878720656</v>
      </c>
      <c r="V123" s="128">
        <f t="shared" si="1"/>
        <v>0.20715822677101103</v>
      </c>
    </row>
    <row r="124" spans="14:22" x14ac:dyDescent="0.25">
      <c r="N124" s="107" t="s">
        <v>115</v>
      </c>
      <c r="O124" s="127">
        <f t="shared" si="1"/>
        <v>7.1762464304798046E-2</v>
      </c>
      <c r="P124" s="127">
        <f t="shared" si="1"/>
        <v>0.21712633580807261</v>
      </c>
      <c r="Q124" s="127">
        <f t="shared" si="1"/>
        <v>-1.5034422224958321E-2</v>
      </c>
      <c r="R124" s="127">
        <f t="shared" si="1"/>
        <v>5.3978774126761886E-2</v>
      </c>
      <c r="S124" s="127">
        <f t="shared" si="1"/>
        <v>0.14496656149429632</v>
      </c>
      <c r="T124" s="127">
        <f t="shared" si="1"/>
        <v>0.2277391916146001</v>
      </c>
      <c r="U124" s="127">
        <f t="shared" si="1"/>
        <v>0.13340522996187087</v>
      </c>
      <c r="V124" s="128">
        <f t="shared" si="1"/>
        <v>0.21253110981319479</v>
      </c>
    </row>
    <row r="125" spans="14:22" x14ac:dyDescent="0.25">
      <c r="N125" s="107" t="s">
        <v>115</v>
      </c>
      <c r="O125" s="127">
        <f t="shared" si="1"/>
        <v>0.10353679712566621</v>
      </c>
      <c r="P125" s="127">
        <f t="shared" si="1"/>
        <v>0.26651005715375975</v>
      </c>
      <c r="Q125" s="127">
        <f t="shared" si="1"/>
        <v>5.4635262601036683E-2</v>
      </c>
      <c r="R125" s="127">
        <f t="shared" si="1"/>
        <v>0.1965539104620635</v>
      </c>
      <c r="S125" s="127">
        <f t="shared" si="1"/>
        <v>0.15965913572229673</v>
      </c>
      <c r="T125" s="127">
        <f t="shared" si="1"/>
        <v>0.26471811243116949</v>
      </c>
      <c r="U125" s="127">
        <f t="shared" si="1"/>
        <v>0.10864507817680136</v>
      </c>
      <c r="V125" s="128">
        <f t="shared" si="1"/>
        <v>0.20612030017820504</v>
      </c>
    </row>
    <row r="126" spans="14:22" x14ac:dyDescent="0.25">
      <c r="N126" s="107" t="s">
        <v>115</v>
      </c>
      <c r="O126" s="127">
        <f t="shared" si="1"/>
        <v>4.0159840888509324E-2</v>
      </c>
      <c r="P126" s="127">
        <f t="shared" si="1"/>
        <v>0.21139914325011078</v>
      </c>
      <c r="Q126" s="127">
        <f t="shared" si="1"/>
        <v>0.1760087615786059</v>
      </c>
      <c r="R126" s="127">
        <f t="shared" si="1"/>
        <v>-3.3335839351845364E-2</v>
      </c>
      <c r="S126" s="127">
        <f t="shared" si="1"/>
        <v>9.4336185996052091E-2</v>
      </c>
      <c r="T126" s="127">
        <f t="shared" si="1"/>
        <v>0.21761691960315122</v>
      </c>
      <c r="U126" s="127">
        <f t="shared" si="1"/>
        <v>7.2684843816187561E-2</v>
      </c>
      <c r="V126" s="128">
        <f t="shared" si="1"/>
        <v>0.11217276990870229</v>
      </c>
    </row>
    <row r="127" spans="14:22" x14ac:dyDescent="0.25">
      <c r="N127" s="107" t="s">
        <v>115</v>
      </c>
      <c r="O127" s="127">
        <f t="shared" si="1"/>
        <v>2.2252245138208782E-2</v>
      </c>
      <c r="P127" s="127">
        <f t="shared" si="1"/>
        <v>9.446249352128766E-2</v>
      </c>
      <c r="Q127" s="127">
        <f t="shared" si="1"/>
        <v>9.1704086322452749E-3</v>
      </c>
      <c r="R127" s="127">
        <f t="shared" si="1"/>
        <v>2.2129065896345557E-2</v>
      </c>
      <c r="S127" s="127">
        <f t="shared" si="1"/>
        <v>3.2234079486968881E-2</v>
      </c>
      <c r="T127" s="127">
        <f t="shared" si="1"/>
        <v>0.1572051077265495</v>
      </c>
      <c r="U127" s="127">
        <f t="shared" si="1"/>
        <v>5.1958378750870393E-2</v>
      </c>
      <c r="V127" s="128">
        <f t="shared" si="1"/>
        <v>4.5513748016289934E-2</v>
      </c>
    </row>
    <row r="128" spans="14:22" x14ac:dyDescent="0.25">
      <c r="N128" s="107" t="str">
        <f>"Y/Y "&amp;RIGHT(N121,4)</f>
        <v>Y/Y 23Q1</v>
      </c>
      <c r="O128" s="127">
        <f>O114/O110-1</f>
        <v>3.9130360519445961E-3</v>
      </c>
      <c r="P128" s="127">
        <f t="shared" si="1"/>
        <v>0.10808426875334654</v>
      </c>
      <c r="Q128" s="127">
        <f t="shared" si="1"/>
        <v>0.12315602560175476</v>
      </c>
      <c r="R128" s="127">
        <f t="shared" si="1"/>
        <v>2.8372457978958154E-2</v>
      </c>
      <c r="S128" s="127">
        <f t="shared" si="1"/>
        <v>-1.3710336485666219E-2</v>
      </c>
      <c r="T128" s="127">
        <f t="shared" si="1"/>
        <v>8.1768429839523371E-2</v>
      </c>
      <c r="U128" s="127">
        <f t="shared" si="1"/>
        <v>3.2712638476921185E-2</v>
      </c>
      <c r="V128" s="128">
        <f>V114/V110-1</f>
        <v>-2.2182918233221716E-2</v>
      </c>
    </row>
    <row r="129" spans="14:22" x14ac:dyDescent="0.25">
      <c r="N129" s="107">
        <v>43465</v>
      </c>
      <c r="O129" s="131" t="s">
        <v>75</v>
      </c>
      <c r="P129" s="132" t="s">
        <v>75</v>
      </c>
      <c r="Q129" s="132" t="s">
        <v>75</v>
      </c>
      <c r="R129" s="133" t="s">
        <v>75</v>
      </c>
      <c r="S129" s="123" t="s">
        <v>75</v>
      </c>
      <c r="T129" s="110" t="s">
        <v>75</v>
      </c>
      <c r="U129" s="110" t="s">
        <v>75</v>
      </c>
      <c r="V129" s="125" t="s">
        <v>75</v>
      </c>
    </row>
    <row r="130" spans="14:22" x14ac:dyDescent="0.25">
      <c r="N130" s="107" t="s">
        <v>117</v>
      </c>
      <c r="O130" s="131" t="s">
        <v>75</v>
      </c>
      <c r="P130" s="132" t="s">
        <v>75</v>
      </c>
      <c r="Q130" s="132" t="s">
        <v>75</v>
      </c>
      <c r="R130" s="133" t="s">
        <v>75</v>
      </c>
      <c r="S130" s="123" t="s">
        <v>75</v>
      </c>
      <c r="T130" s="110" t="s">
        <v>75</v>
      </c>
      <c r="U130" s="110" t="s">
        <v>75</v>
      </c>
      <c r="V130" s="125" t="s">
        <v>75</v>
      </c>
    </row>
    <row r="131" spans="14:22" x14ac:dyDescent="0.25">
      <c r="N131" s="107" t="s">
        <v>96</v>
      </c>
      <c r="O131" s="131">
        <f>MIN($O$58:$O$73)</f>
        <v>126.49309737987301</v>
      </c>
      <c r="P131" s="131">
        <f>MIN($P$58:$P$73)</f>
        <v>119.864537341247</v>
      </c>
      <c r="Q131" s="131">
        <f>MIN($Q$58:$Q$73)</f>
        <v>157.81970135384</v>
      </c>
      <c r="R131" s="131">
        <f>MIN($R$58:$R$73)</f>
        <v>160.91181604601601</v>
      </c>
      <c r="S131" s="131">
        <f>MIN($S$58:$S$73)</f>
        <v>106.959025291174</v>
      </c>
      <c r="T131" s="131">
        <f>MIN($T$58:$T$73)</f>
        <v>118.447041812661</v>
      </c>
      <c r="U131" s="131">
        <f>MIN($U$58:$U$73)</f>
        <v>129.96822421542899</v>
      </c>
      <c r="V131" s="134">
        <f>MIN($V$58:$V$73)</f>
        <v>125.601461528483</v>
      </c>
    </row>
    <row r="132" spans="14:22" x14ac:dyDescent="0.25">
      <c r="N132" s="107" t="s">
        <v>97</v>
      </c>
      <c r="O132" s="127">
        <f t="shared" ref="O132:V132" si="2">O114/O131-1</f>
        <v>1.2671774248998782</v>
      </c>
      <c r="P132" s="127">
        <f t="shared" si="2"/>
        <v>2.414521863199619</v>
      </c>
      <c r="Q132" s="127">
        <f t="shared" si="2"/>
        <v>1.640375621797753</v>
      </c>
      <c r="R132" s="127">
        <f t="shared" si="2"/>
        <v>1.8931144578590451</v>
      </c>
      <c r="S132" s="127">
        <f t="shared" si="2"/>
        <v>1.1317218807776341</v>
      </c>
      <c r="T132" s="127">
        <f t="shared" si="2"/>
        <v>2.176214295800758</v>
      </c>
      <c r="U132" s="127">
        <f t="shared" si="2"/>
        <v>1.125088288440407</v>
      </c>
      <c r="V132" s="128">
        <f t="shared" si="2"/>
        <v>2.6768849859290236</v>
      </c>
    </row>
    <row r="133" spans="14:22" x14ac:dyDescent="0.25">
      <c r="N133" s="15">
        <v>46752</v>
      </c>
      <c r="O133" s="77" t="s">
        <v>75</v>
      </c>
      <c r="P133" s="62" t="s">
        <v>75</v>
      </c>
      <c r="Q133" s="62" t="s">
        <v>75</v>
      </c>
      <c r="R133" s="63" t="s">
        <v>75</v>
      </c>
      <c r="S133" s="61" t="s">
        <v>75</v>
      </c>
      <c r="T133" s="16" t="s">
        <v>75</v>
      </c>
      <c r="U133" s="16" t="s">
        <v>75</v>
      </c>
      <c r="V133" s="64" t="s">
        <v>75</v>
      </c>
    </row>
    <row r="134" spans="14:22" x14ac:dyDescent="0.25">
      <c r="N134" s="15">
        <v>46843</v>
      </c>
      <c r="O134" s="77" t="s">
        <v>75</v>
      </c>
      <c r="P134" s="62" t="s">
        <v>75</v>
      </c>
      <c r="Q134" s="62" t="s">
        <v>75</v>
      </c>
      <c r="R134" s="63" t="s">
        <v>75</v>
      </c>
      <c r="S134" s="61" t="s">
        <v>75</v>
      </c>
      <c r="T134" s="16" t="s">
        <v>75</v>
      </c>
      <c r="U134" s="16" t="s">
        <v>75</v>
      </c>
      <c r="V134" s="64" t="s">
        <v>75</v>
      </c>
    </row>
    <row r="135" spans="14:22" x14ac:dyDescent="0.25">
      <c r="N135" s="15">
        <v>46934</v>
      </c>
      <c r="O135" s="77" t="s">
        <v>75</v>
      </c>
      <c r="P135" s="62" t="s">
        <v>75</v>
      </c>
      <c r="Q135" s="62" t="s">
        <v>75</v>
      </c>
      <c r="R135" s="63" t="s">
        <v>75</v>
      </c>
      <c r="S135" s="61" t="s">
        <v>75</v>
      </c>
      <c r="T135" s="16" t="s">
        <v>75</v>
      </c>
      <c r="U135" s="16" t="s">
        <v>75</v>
      </c>
      <c r="V135" s="64" t="s">
        <v>75</v>
      </c>
    </row>
    <row r="136" spans="14:22" x14ac:dyDescent="0.25">
      <c r="N136" s="15">
        <v>47026</v>
      </c>
      <c r="O136" s="77" t="s">
        <v>75</v>
      </c>
      <c r="P136" s="62" t="s">
        <v>75</v>
      </c>
      <c r="Q136" s="62" t="s">
        <v>75</v>
      </c>
      <c r="R136" s="63" t="s">
        <v>75</v>
      </c>
      <c r="S136" s="61" t="s">
        <v>75</v>
      </c>
      <c r="T136" s="16" t="s">
        <v>75</v>
      </c>
      <c r="U136" s="16" t="s">
        <v>75</v>
      </c>
      <c r="V136" s="64" t="s">
        <v>75</v>
      </c>
    </row>
    <row r="137" spans="14:22" x14ac:dyDescent="0.25">
      <c r="N137" s="15">
        <v>47118</v>
      </c>
      <c r="O137" s="77" t="s">
        <v>75</v>
      </c>
      <c r="P137" s="62" t="s">
        <v>75</v>
      </c>
      <c r="Q137" s="62" t="s">
        <v>75</v>
      </c>
      <c r="R137" s="63" t="s">
        <v>75</v>
      </c>
      <c r="S137" s="61" t="s">
        <v>75</v>
      </c>
      <c r="T137" s="16" t="s">
        <v>75</v>
      </c>
      <c r="U137" s="16" t="s">
        <v>75</v>
      </c>
      <c r="V137" s="64" t="s">
        <v>75</v>
      </c>
    </row>
    <row r="138" spans="14:22" x14ac:dyDescent="0.25">
      <c r="N138" s="15">
        <v>47208</v>
      </c>
      <c r="O138" s="77" t="s">
        <v>75</v>
      </c>
      <c r="P138" s="62" t="s">
        <v>75</v>
      </c>
      <c r="Q138" s="62" t="s">
        <v>75</v>
      </c>
      <c r="R138" s="63" t="s">
        <v>75</v>
      </c>
      <c r="S138" s="61" t="s">
        <v>75</v>
      </c>
      <c r="T138" s="16" t="s">
        <v>75</v>
      </c>
      <c r="U138" s="16" t="s">
        <v>75</v>
      </c>
      <c r="V138" s="64" t="s">
        <v>75</v>
      </c>
    </row>
    <row r="139" spans="14:22" x14ac:dyDescent="0.25">
      <c r="N139" s="15">
        <v>47299</v>
      </c>
      <c r="O139" s="77" t="s">
        <v>75</v>
      </c>
      <c r="P139" s="62" t="s">
        <v>75</v>
      </c>
      <c r="Q139" s="62" t="s">
        <v>75</v>
      </c>
      <c r="R139" s="63" t="s">
        <v>75</v>
      </c>
      <c r="S139" s="61" t="s">
        <v>75</v>
      </c>
      <c r="T139" s="16" t="s">
        <v>75</v>
      </c>
      <c r="U139" s="16" t="s">
        <v>75</v>
      </c>
      <c r="V139" s="64" t="s">
        <v>75</v>
      </c>
    </row>
    <row r="140" spans="14:22" x14ac:dyDescent="0.25">
      <c r="N140" s="15">
        <v>47391</v>
      </c>
      <c r="O140" s="77" t="s">
        <v>75</v>
      </c>
      <c r="P140" s="62" t="s">
        <v>75</v>
      </c>
      <c r="Q140" s="62" t="s">
        <v>75</v>
      </c>
      <c r="R140" s="63" t="s">
        <v>75</v>
      </c>
      <c r="S140" s="61" t="s">
        <v>75</v>
      </c>
      <c r="T140" s="16" t="s">
        <v>75</v>
      </c>
      <c r="U140" s="16" t="s">
        <v>75</v>
      </c>
      <c r="V140" s="64" t="s">
        <v>75</v>
      </c>
    </row>
    <row r="141" spans="14:22" x14ac:dyDescent="0.25">
      <c r="N141" s="15">
        <v>47483</v>
      </c>
      <c r="O141" s="77" t="s">
        <v>75</v>
      </c>
      <c r="P141" s="62" t="s">
        <v>75</v>
      </c>
      <c r="Q141" s="62" t="s">
        <v>75</v>
      </c>
      <c r="R141" s="63" t="s">
        <v>75</v>
      </c>
      <c r="S141" s="61" t="s">
        <v>75</v>
      </c>
      <c r="T141" s="16" t="s">
        <v>75</v>
      </c>
      <c r="U141" s="16" t="s">
        <v>75</v>
      </c>
      <c r="V141" s="64" t="s">
        <v>75</v>
      </c>
    </row>
    <row r="142" spans="14:22" x14ac:dyDescent="0.25">
      <c r="N142" s="15">
        <v>47573</v>
      </c>
      <c r="O142" s="77" t="s">
        <v>75</v>
      </c>
      <c r="P142" s="62" t="s">
        <v>75</v>
      </c>
      <c r="Q142" s="62" t="s">
        <v>75</v>
      </c>
      <c r="R142" s="63" t="s">
        <v>75</v>
      </c>
      <c r="S142" s="61" t="s">
        <v>75</v>
      </c>
      <c r="T142" s="16" t="s">
        <v>75</v>
      </c>
      <c r="U142" s="16" t="s">
        <v>75</v>
      </c>
      <c r="V142" s="64" t="s">
        <v>75</v>
      </c>
    </row>
    <row r="143" spans="14:22" x14ac:dyDescent="0.25">
      <c r="N143" s="15">
        <v>47664</v>
      </c>
      <c r="O143" s="77" t="s">
        <v>75</v>
      </c>
      <c r="P143" s="62" t="s">
        <v>75</v>
      </c>
      <c r="Q143" s="62" t="s">
        <v>75</v>
      </c>
      <c r="R143" s="63" t="s">
        <v>75</v>
      </c>
      <c r="S143" s="61" t="s">
        <v>75</v>
      </c>
      <c r="T143" s="16" t="s">
        <v>75</v>
      </c>
      <c r="U143" s="16" t="s">
        <v>75</v>
      </c>
      <c r="V143" s="64" t="s">
        <v>75</v>
      </c>
    </row>
    <row r="144" spans="14:22" x14ac:dyDescent="0.25">
      <c r="N144" s="15">
        <v>47756</v>
      </c>
      <c r="O144" s="77" t="s">
        <v>75</v>
      </c>
      <c r="P144" s="62" t="s">
        <v>75</v>
      </c>
      <c r="Q144" s="62" t="s">
        <v>75</v>
      </c>
      <c r="R144" s="63" t="s">
        <v>75</v>
      </c>
      <c r="S144" s="61" t="s">
        <v>75</v>
      </c>
      <c r="T144" s="16" t="s">
        <v>75</v>
      </c>
      <c r="U144" s="16" t="s">
        <v>75</v>
      </c>
      <c r="V144" s="64" t="s">
        <v>75</v>
      </c>
    </row>
    <row r="145" spans="14:22" x14ac:dyDescent="0.25">
      <c r="N145" s="15">
        <v>47848</v>
      </c>
      <c r="O145" s="77" t="s">
        <v>75</v>
      </c>
      <c r="P145" s="62" t="s">
        <v>75</v>
      </c>
      <c r="Q145" s="62" t="s">
        <v>75</v>
      </c>
      <c r="R145" s="63" t="s">
        <v>75</v>
      </c>
      <c r="S145" s="61" t="s">
        <v>75</v>
      </c>
      <c r="T145" s="16" t="s">
        <v>75</v>
      </c>
      <c r="U145" s="16" t="s">
        <v>75</v>
      </c>
      <c r="V145" s="64" t="s">
        <v>75</v>
      </c>
    </row>
    <row r="146" spans="14:22" x14ac:dyDescent="0.25">
      <c r="N146" s="15">
        <v>47938</v>
      </c>
      <c r="O146" s="77" t="s">
        <v>75</v>
      </c>
      <c r="P146" s="62" t="s">
        <v>75</v>
      </c>
      <c r="Q146" s="62" t="s">
        <v>75</v>
      </c>
      <c r="R146" s="63" t="s">
        <v>75</v>
      </c>
      <c r="S146" s="61" t="s">
        <v>75</v>
      </c>
      <c r="T146" s="16" t="s">
        <v>75</v>
      </c>
      <c r="U146" s="16" t="s">
        <v>75</v>
      </c>
      <c r="V146" s="64" t="s">
        <v>75</v>
      </c>
    </row>
    <row r="147" spans="14:22" x14ac:dyDescent="0.25">
      <c r="N147" s="15">
        <v>48029</v>
      </c>
      <c r="O147" s="77" t="s">
        <v>75</v>
      </c>
      <c r="P147" s="62" t="s">
        <v>75</v>
      </c>
      <c r="Q147" s="62" t="s">
        <v>75</v>
      </c>
      <c r="R147" s="63" t="s">
        <v>75</v>
      </c>
      <c r="S147" s="61" t="s">
        <v>75</v>
      </c>
      <c r="T147" s="16" t="s">
        <v>75</v>
      </c>
      <c r="U147" s="16" t="s">
        <v>75</v>
      </c>
      <c r="V147" s="64" t="s">
        <v>75</v>
      </c>
    </row>
    <row r="148" spans="14:22" x14ac:dyDescent="0.25">
      <c r="N148" s="15">
        <v>48121</v>
      </c>
      <c r="O148" s="77" t="s">
        <v>75</v>
      </c>
      <c r="P148" s="62" t="s">
        <v>75</v>
      </c>
      <c r="Q148" s="62" t="s">
        <v>75</v>
      </c>
      <c r="R148" s="63" t="s">
        <v>75</v>
      </c>
      <c r="S148" s="61" t="s">
        <v>75</v>
      </c>
      <c r="T148" s="16" t="s">
        <v>75</v>
      </c>
      <c r="U148" s="16" t="s">
        <v>75</v>
      </c>
      <c r="V148" s="64" t="s">
        <v>75</v>
      </c>
    </row>
    <row r="149" spans="14:22" x14ac:dyDescent="0.25">
      <c r="N149" s="15">
        <v>48213</v>
      </c>
      <c r="O149" s="77" t="s">
        <v>75</v>
      </c>
      <c r="P149" s="62" t="s">
        <v>75</v>
      </c>
      <c r="Q149" s="62" t="s">
        <v>75</v>
      </c>
      <c r="R149" s="63" t="s">
        <v>75</v>
      </c>
      <c r="S149" s="61" t="s">
        <v>75</v>
      </c>
      <c r="T149" s="16" t="s">
        <v>75</v>
      </c>
      <c r="U149" s="16" t="s">
        <v>75</v>
      </c>
      <c r="V149" s="64" t="s">
        <v>75</v>
      </c>
    </row>
    <row r="150" spans="14:22" x14ac:dyDescent="0.25">
      <c r="N150" s="15">
        <v>48304</v>
      </c>
      <c r="O150" s="77" t="s">
        <v>75</v>
      </c>
      <c r="P150" s="62" t="s">
        <v>75</v>
      </c>
      <c r="Q150" s="62" t="s">
        <v>75</v>
      </c>
      <c r="R150" s="63" t="s">
        <v>75</v>
      </c>
      <c r="S150" s="61" t="s">
        <v>75</v>
      </c>
      <c r="T150" s="16" t="s">
        <v>75</v>
      </c>
      <c r="U150" s="16" t="s">
        <v>75</v>
      </c>
      <c r="V150" s="64" t="s">
        <v>75</v>
      </c>
    </row>
    <row r="151" spans="14:22" x14ac:dyDescent="0.25">
      <c r="N151" s="15">
        <v>48395</v>
      </c>
      <c r="O151" s="77" t="s">
        <v>75</v>
      </c>
      <c r="P151" s="62" t="s">
        <v>75</v>
      </c>
      <c r="Q151" s="62" t="s">
        <v>75</v>
      </c>
      <c r="R151" s="63" t="s">
        <v>75</v>
      </c>
      <c r="S151" s="61" t="s">
        <v>75</v>
      </c>
      <c r="T151" s="16" t="s">
        <v>75</v>
      </c>
      <c r="U151" s="16" t="s">
        <v>75</v>
      </c>
      <c r="V151" s="64" t="s">
        <v>75</v>
      </c>
    </row>
    <row r="152" spans="14:22" x14ac:dyDescent="0.25">
      <c r="N152" s="15">
        <v>48487</v>
      </c>
      <c r="O152" s="77" t="s">
        <v>75</v>
      </c>
      <c r="P152" s="62" t="s">
        <v>75</v>
      </c>
      <c r="Q152" s="62" t="s">
        <v>75</v>
      </c>
      <c r="R152" s="63" t="s">
        <v>75</v>
      </c>
      <c r="S152" s="61" t="s">
        <v>75</v>
      </c>
      <c r="T152" s="16" t="s">
        <v>75</v>
      </c>
      <c r="U152" s="16" t="s">
        <v>75</v>
      </c>
      <c r="V152" s="64" t="s">
        <v>75</v>
      </c>
    </row>
    <row r="153" spans="14:22" x14ac:dyDescent="0.25">
      <c r="N153" s="15">
        <v>48579</v>
      </c>
      <c r="O153" s="77" t="s">
        <v>75</v>
      </c>
      <c r="P153" s="62" t="s">
        <v>75</v>
      </c>
      <c r="Q153" s="62" t="s">
        <v>75</v>
      </c>
      <c r="R153" s="63" t="s">
        <v>75</v>
      </c>
      <c r="S153" s="61" t="s">
        <v>75</v>
      </c>
      <c r="T153" s="16" t="s">
        <v>75</v>
      </c>
      <c r="U153" s="16" t="s">
        <v>75</v>
      </c>
      <c r="V153" s="64" t="s">
        <v>75</v>
      </c>
    </row>
    <row r="154" spans="14:22" x14ac:dyDescent="0.25">
      <c r="N154" s="15">
        <v>48669</v>
      </c>
      <c r="O154" s="77" t="s">
        <v>75</v>
      </c>
      <c r="P154" s="62" t="s">
        <v>75</v>
      </c>
      <c r="Q154" s="62" t="s">
        <v>75</v>
      </c>
      <c r="R154" s="63" t="s">
        <v>75</v>
      </c>
      <c r="S154" s="61" t="s">
        <v>75</v>
      </c>
      <c r="T154" s="16" t="s">
        <v>75</v>
      </c>
      <c r="U154" s="16" t="s">
        <v>75</v>
      </c>
      <c r="V154" s="64" t="s">
        <v>75</v>
      </c>
    </row>
    <row r="155" spans="14:22" x14ac:dyDescent="0.25">
      <c r="N155" s="15">
        <v>48760</v>
      </c>
      <c r="O155" s="77" t="s">
        <v>75</v>
      </c>
      <c r="P155" s="62" t="s">
        <v>75</v>
      </c>
      <c r="Q155" s="62" t="s">
        <v>75</v>
      </c>
      <c r="R155" s="63" t="s">
        <v>75</v>
      </c>
      <c r="S155" s="61" t="s">
        <v>75</v>
      </c>
      <c r="T155" s="16" t="s">
        <v>75</v>
      </c>
      <c r="U155" s="16" t="s">
        <v>75</v>
      </c>
      <c r="V155" s="64" t="s">
        <v>75</v>
      </c>
    </row>
    <row r="156" spans="14:22" x14ac:dyDescent="0.25">
      <c r="N156" s="15">
        <v>48852</v>
      </c>
      <c r="O156" s="77" t="s">
        <v>75</v>
      </c>
      <c r="P156" s="62" t="s">
        <v>75</v>
      </c>
      <c r="Q156" s="62" t="s">
        <v>75</v>
      </c>
      <c r="R156" s="63" t="s">
        <v>75</v>
      </c>
      <c r="S156" s="61" t="s">
        <v>75</v>
      </c>
      <c r="T156" s="16" t="s">
        <v>75</v>
      </c>
      <c r="U156" s="16" t="s">
        <v>75</v>
      </c>
      <c r="V156" s="64" t="s">
        <v>75</v>
      </c>
    </row>
    <row r="157" spans="14:22" x14ac:dyDescent="0.25">
      <c r="N157" s="15">
        <v>48944</v>
      </c>
      <c r="O157" s="77" t="s">
        <v>75</v>
      </c>
      <c r="P157" s="62" t="s">
        <v>75</v>
      </c>
      <c r="Q157" s="62" t="s">
        <v>75</v>
      </c>
      <c r="R157" s="63" t="s">
        <v>75</v>
      </c>
      <c r="S157" s="61" t="s">
        <v>75</v>
      </c>
      <c r="T157" s="16" t="s">
        <v>75</v>
      </c>
      <c r="U157" s="16" t="s">
        <v>75</v>
      </c>
      <c r="V157" s="64" t="s">
        <v>75</v>
      </c>
    </row>
    <row r="158" spans="14:22" x14ac:dyDescent="0.25">
      <c r="O158" s="77" t="s">
        <v>75</v>
      </c>
      <c r="P158" s="62" t="s">
        <v>75</v>
      </c>
      <c r="Q158" s="62" t="s">
        <v>75</v>
      </c>
      <c r="R158" s="63" t="s">
        <v>75</v>
      </c>
      <c r="S158" s="61" t="s">
        <v>75</v>
      </c>
      <c r="T158" s="16" t="s">
        <v>75</v>
      </c>
      <c r="U158" s="16" t="s">
        <v>75</v>
      </c>
      <c r="V158" s="64" t="s">
        <v>75</v>
      </c>
    </row>
    <row r="159" spans="14:22" x14ac:dyDescent="0.25">
      <c r="O159" s="77" t="s">
        <v>75</v>
      </c>
      <c r="P159" s="62" t="s">
        <v>75</v>
      </c>
      <c r="Q159" s="62" t="s">
        <v>75</v>
      </c>
      <c r="R159" s="63" t="s">
        <v>75</v>
      </c>
      <c r="S159" s="61" t="s">
        <v>75</v>
      </c>
      <c r="T159" s="16" t="s">
        <v>75</v>
      </c>
      <c r="U159" s="16" t="s">
        <v>75</v>
      </c>
      <c r="V159" s="64" t="s">
        <v>75</v>
      </c>
    </row>
    <row r="160" spans="14:22" x14ac:dyDescent="0.25">
      <c r="O160" s="77" t="s">
        <v>75</v>
      </c>
      <c r="P160" s="62" t="s">
        <v>75</v>
      </c>
      <c r="Q160" s="62" t="s">
        <v>75</v>
      </c>
      <c r="R160" s="63" t="s">
        <v>75</v>
      </c>
      <c r="S160" s="61" t="s">
        <v>75</v>
      </c>
      <c r="T160" s="16" t="s">
        <v>75</v>
      </c>
      <c r="U160" s="16" t="s">
        <v>75</v>
      </c>
      <c r="V160" s="64" t="s">
        <v>75</v>
      </c>
    </row>
    <row r="161" spans="15:22" x14ac:dyDescent="0.25">
      <c r="O161" s="77" t="s">
        <v>75</v>
      </c>
      <c r="P161" s="62" t="s">
        <v>75</v>
      </c>
      <c r="Q161" s="62" t="s">
        <v>75</v>
      </c>
      <c r="R161" s="63" t="s">
        <v>75</v>
      </c>
      <c r="S161" s="61" t="s">
        <v>75</v>
      </c>
      <c r="T161" s="16" t="s">
        <v>75</v>
      </c>
      <c r="U161" s="16" t="s">
        <v>75</v>
      </c>
      <c r="V161" s="64" t="s">
        <v>75</v>
      </c>
    </row>
    <row r="162" spans="15:22" x14ac:dyDescent="0.25">
      <c r="O162" s="77" t="s">
        <v>75</v>
      </c>
      <c r="P162" s="62" t="s">
        <v>75</v>
      </c>
      <c r="Q162" s="62" t="s">
        <v>75</v>
      </c>
      <c r="R162" s="63" t="s">
        <v>75</v>
      </c>
      <c r="S162" s="61" t="s">
        <v>75</v>
      </c>
      <c r="T162" s="16" t="s">
        <v>75</v>
      </c>
      <c r="U162" s="16" t="s">
        <v>75</v>
      </c>
      <c r="V162" s="64" t="s">
        <v>75</v>
      </c>
    </row>
    <row r="163" spans="15:22" x14ac:dyDescent="0.25">
      <c r="O163" s="77" t="s">
        <v>75</v>
      </c>
      <c r="P163" s="62" t="s">
        <v>75</v>
      </c>
      <c r="Q163" s="62" t="s">
        <v>75</v>
      </c>
      <c r="R163" s="63" t="s">
        <v>75</v>
      </c>
      <c r="S163" s="61" t="s">
        <v>75</v>
      </c>
      <c r="T163" s="16" t="s">
        <v>75</v>
      </c>
      <c r="U163" s="16" t="s">
        <v>75</v>
      </c>
      <c r="V163" s="64" t="s">
        <v>75</v>
      </c>
    </row>
    <row r="164" spans="15:22" x14ac:dyDescent="0.25">
      <c r="O164" s="77" t="s">
        <v>75</v>
      </c>
      <c r="P164" s="62" t="s">
        <v>75</v>
      </c>
      <c r="Q164" s="62" t="s">
        <v>75</v>
      </c>
      <c r="R164" s="63" t="s">
        <v>75</v>
      </c>
      <c r="S164" s="61" t="s">
        <v>75</v>
      </c>
      <c r="T164" s="16" t="s">
        <v>75</v>
      </c>
      <c r="U164" s="16" t="s">
        <v>75</v>
      </c>
      <c r="V164" s="64" t="s">
        <v>75</v>
      </c>
    </row>
    <row r="165" spans="15:22" x14ac:dyDescent="0.25">
      <c r="O165" s="77" t="s">
        <v>75</v>
      </c>
      <c r="P165" s="62" t="s">
        <v>75</v>
      </c>
      <c r="Q165" s="62" t="s">
        <v>75</v>
      </c>
      <c r="R165" s="63" t="s">
        <v>75</v>
      </c>
      <c r="S165" s="61" t="s">
        <v>75</v>
      </c>
      <c r="T165" s="16" t="s">
        <v>75</v>
      </c>
      <c r="U165" s="16" t="s">
        <v>75</v>
      </c>
      <c r="V165" s="64" t="s">
        <v>75</v>
      </c>
    </row>
    <row r="166" spans="15:22" x14ac:dyDescent="0.25">
      <c r="O166" s="77" t="s">
        <v>75</v>
      </c>
      <c r="P166" s="62" t="s">
        <v>75</v>
      </c>
      <c r="Q166" s="62" t="s">
        <v>75</v>
      </c>
      <c r="R166" s="63" t="s">
        <v>75</v>
      </c>
      <c r="S166" s="61" t="s">
        <v>75</v>
      </c>
      <c r="T166" s="16" t="s">
        <v>75</v>
      </c>
      <c r="U166" s="16" t="s">
        <v>75</v>
      </c>
      <c r="V166" s="64" t="s">
        <v>75</v>
      </c>
    </row>
    <row r="167" spans="15:22" x14ac:dyDescent="0.25">
      <c r="O167" s="77" t="s">
        <v>75</v>
      </c>
      <c r="P167" s="62" t="s">
        <v>75</v>
      </c>
      <c r="Q167" s="62" t="s">
        <v>75</v>
      </c>
      <c r="R167" s="63" t="s">
        <v>75</v>
      </c>
      <c r="S167" s="61" t="s">
        <v>75</v>
      </c>
      <c r="T167" s="16" t="s">
        <v>75</v>
      </c>
      <c r="U167" s="16" t="s">
        <v>75</v>
      </c>
      <c r="V167" s="64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15 N133:N157">
    <cfRule type="expression" dxfId="12" priority="6">
      <formula>$O6=""</formula>
    </cfRule>
  </conditionalFormatting>
  <conditionalFormatting sqref="N129:N132">
    <cfRule type="expression" dxfId="11" priority="5">
      <formula>$O129=""</formula>
    </cfRule>
  </conditionalFormatting>
  <conditionalFormatting sqref="N116">
    <cfRule type="expression" dxfId="10" priority="4">
      <formula>$O116=""</formula>
    </cfRule>
  </conditionalFormatting>
  <conditionalFormatting sqref="N117:N120 N122:N127">
    <cfRule type="expression" dxfId="9" priority="3">
      <formula>$O117=""</formula>
    </cfRule>
  </conditionalFormatting>
  <conditionalFormatting sqref="N128">
    <cfRule type="expression" dxfId="8" priority="2">
      <formula>$O128=""</formula>
    </cfRule>
  </conditionalFormatting>
  <conditionalFormatting sqref="N121">
    <cfRule type="expression" dxfId="7" priority="1">
      <formula>$O121=""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68125-6201-4DE1-9F96-A418ADD28E22}">
  <sheetPr codeName="Sheet11"/>
  <dimension ref="A1:AC633"/>
  <sheetViews>
    <sheetView topLeftCell="Q1" workbookViewId="0">
      <pane ySplit="1" topLeftCell="A2" activePane="bottomLeft" state="frozen"/>
      <selection activeCell="J1" sqref="J1"/>
      <selection pane="bottomLeft" activeCell="K31" sqref="K31"/>
    </sheetView>
  </sheetViews>
  <sheetFormatPr defaultColWidth="9.140625" defaultRowHeight="15" x14ac:dyDescent="0.25"/>
  <cols>
    <col min="1" max="1" width="13.7109375" style="84" customWidth="1"/>
    <col min="2" max="13" width="13.7109375" style="24" customWidth="1"/>
    <col min="14" max="14" width="11.85546875" style="24" bestFit="1" customWidth="1"/>
    <col min="15" max="27" width="22.28515625" style="24" customWidth="1"/>
    <col min="28" max="28" width="16.85546875" style="24" customWidth="1"/>
    <col min="29" max="29" width="20.28515625" style="24" customWidth="1"/>
    <col min="30" max="16384" width="9.140625" style="24"/>
  </cols>
  <sheetData>
    <row r="1" spans="1:29" s="80" customFormat="1" ht="63.95" customHeight="1" x14ac:dyDescent="0.25">
      <c r="A1" s="79"/>
      <c r="N1" s="81" t="s">
        <v>42</v>
      </c>
      <c r="O1" s="82" t="s">
        <v>43</v>
      </c>
      <c r="P1" s="82" t="s">
        <v>44</v>
      </c>
      <c r="Q1" s="82" t="s">
        <v>45</v>
      </c>
      <c r="R1" s="83" t="s">
        <v>46</v>
      </c>
      <c r="S1" s="83" t="s">
        <v>157</v>
      </c>
      <c r="T1" s="83" t="s">
        <v>47</v>
      </c>
      <c r="U1" s="83" t="s">
        <v>158</v>
      </c>
      <c r="V1" s="83" t="s">
        <v>48</v>
      </c>
      <c r="W1" s="83" t="s">
        <v>159</v>
      </c>
      <c r="X1" s="82" t="s">
        <v>49</v>
      </c>
      <c r="Y1" s="82" t="s">
        <v>50</v>
      </c>
      <c r="Z1" s="82" t="s">
        <v>160</v>
      </c>
      <c r="AA1" s="82" t="s">
        <v>161</v>
      </c>
      <c r="AB1" s="82" t="s">
        <v>51</v>
      </c>
      <c r="AC1" s="82" t="s">
        <v>52</v>
      </c>
    </row>
    <row r="2" spans="1:29" ht="15.75" x14ac:dyDescent="0.25">
      <c r="N2" s="85">
        <v>36556</v>
      </c>
      <c r="O2" s="86">
        <v>193</v>
      </c>
      <c r="P2" s="86">
        <v>21</v>
      </c>
      <c r="Q2" s="86">
        <v>172</v>
      </c>
      <c r="R2" s="87">
        <v>488101943</v>
      </c>
      <c r="S2" s="87"/>
      <c r="T2" s="87">
        <v>250484456</v>
      </c>
      <c r="U2" s="87"/>
      <c r="V2" s="87">
        <v>237617487</v>
      </c>
      <c r="W2" s="87"/>
      <c r="X2" s="88" t="s">
        <v>15</v>
      </c>
      <c r="Y2" s="88" t="s">
        <v>15</v>
      </c>
      <c r="Z2" s="88"/>
      <c r="AA2" s="88"/>
      <c r="AB2" s="88" t="s">
        <v>15</v>
      </c>
      <c r="AC2" s="88" t="s">
        <v>15</v>
      </c>
    </row>
    <row r="3" spans="1:29" ht="15.75" x14ac:dyDescent="0.25">
      <c r="N3" s="85">
        <v>36585</v>
      </c>
      <c r="O3" s="86">
        <v>153</v>
      </c>
      <c r="P3" s="86">
        <v>24</v>
      </c>
      <c r="Q3" s="86">
        <v>129</v>
      </c>
      <c r="R3" s="87">
        <v>563296598</v>
      </c>
      <c r="S3" s="177">
        <f>R3/R2-1</f>
        <v>0.15405522571337116</v>
      </c>
      <c r="T3" s="87">
        <v>382350256</v>
      </c>
      <c r="U3" s="177">
        <f>T3/T2-1</f>
        <v>0.52644304603076852</v>
      </c>
      <c r="V3" s="87">
        <v>180946342</v>
      </c>
      <c r="W3" s="177">
        <f>V3/V2-1</f>
        <v>-0.23849736698881929</v>
      </c>
      <c r="X3" s="88" t="s">
        <v>15</v>
      </c>
      <c r="Y3" s="88" t="s">
        <v>15</v>
      </c>
      <c r="Z3" s="88"/>
      <c r="AA3" s="88"/>
      <c r="AB3" s="88" t="s">
        <v>15</v>
      </c>
      <c r="AC3" s="88" t="s">
        <v>15</v>
      </c>
    </row>
    <row r="4" spans="1:29" ht="15.75" x14ac:dyDescent="0.25">
      <c r="N4" s="85">
        <v>36616</v>
      </c>
      <c r="O4" s="86">
        <v>229</v>
      </c>
      <c r="P4" s="86">
        <v>35</v>
      </c>
      <c r="Q4" s="86">
        <v>194</v>
      </c>
      <c r="R4" s="87">
        <v>660592934</v>
      </c>
      <c r="S4" s="177">
        <f t="shared" ref="S4:S67" si="0">R4/R3-1</f>
        <v>0.17272665296657808</v>
      </c>
      <c r="T4" s="87">
        <v>394437934</v>
      </c>
      <c r="U4" s="177">
        <f t="shared" ref="U4:U67" si="1">T4/T3-1</f>
        <v>3.1614149095796629E-2</v>
      </c>
      <c r="V4" s="87">
        <v>266155000</v>
      </c>
      <c r="W4" s="177">
        <f t="shared" ref="W4:W67" si="2">V4/V3-1</f>
        <v>0.4709056677144654</v>
      </c>
      <c r="X4" s="88" t="s">
        <v>15</v>
      </c>
      <c r="Y4" s="88" t="s">
        <v>15</v>
      </c>
      <c r="Z4" s="88"/>
      <c r="AA4" s="88"/>
      <c r="AB4" s="88" t="s">
        <v>15</v>
      </c>
      <c r="AC4" s="88" t="s">
        <v>15</v>
      </c>
    </row>
    <row r="5" spans="1:29" ht="15.75" x14ac:dyDescent="0.25">
      <c r="N5" s="85">
        <v>36646</v>
      </c>
      <c r="O5" s="86">
        <v>183</v>
      </c>
      <c r="P5" s="86">
        <v>29</v>
      </c>
      <c r="Q5" s="86">
        <v>154</v>
      </c>
      <c r="R5" s="87">
        <v>492001242</v>
      </c>
      <c r="S5" s="177">
        <f t="shared" si="0"/>
        <v>-0.25521267837236661</v>
      </c>
      <c r="T5" s="87">
        <v>262563500</v>
      </c>
      <c r="U5" s="177">
        <f t="shared" si="1"/>
        <v>-0.33433506930395795</v>
      </c>
      <c r="V5" s="87">
        <v>229437742</v>
      </c>
      <c r="W5" s="177">
        <f t="shared" si="2"/>
        <v>-0.13795441753865234</v>
      </c>
      <c r="X5" s="88" t="s">
        <v>15</v>
      </c>
      <c r="Y5" s="88" t="s">
        <v>15</v>
      </c>
      <c r="Z5" s="88"/>
      <c r="AA5" s="88"/>
      <c r="AB5" s="88" t="s">
        <v>15</v>
      </c>
      <c r="AC5" s="88" t="s">
        <v>15</v>
      </c>
    </row>
    <row r="6" spans="1:29" ht="15.75" x14ac:dyDescent="0.25">
      <c r="N6" s="85">
        <v>36677</v>
      </c>
      <c r="O6" s="86">
        <v>213</v>
      </c>
      <c r="P6" s="86">
        <v>34</v>
      </c>
      <c r="Q6" s="86">
        <v>179</v>
      </c>
      <c r="R6" s="87">
        <v>1056764629</v>
      </c>
      <c r="S6" s="177">
        <f t="shared" si="0"/>
        <v>1.1478901652853959</v>
      </c>
      <c r="T6" s="87">
        <v>789220240</v>
      </c>
      <c r="U6" s="177">
        <f t="shared" si="1"/>
        <v>2.0058261715737338</v>
      </c>
      <c r="V6" s="87">
        <v>267544389</v>
      </c>
      <c r="W6" s="177">
        <f t="shared" si="2"/>
        <v>0.16608709041427017</v>
      </c>
      <c r="X6" s="88" t="s">
        <v>15</v>
      </c>
      <c r="Y6" s="88" t="s">
        <v>15</v>
      </c>
      <c r="Z6" s="88"/>
      <c r="AA6" s="88"/>
      <c r="AB6" s="88" t="s">
        <v>15</v>
      </c>
      <c r="AC6" s="88" t="s">
        <v>15</v>
      </c>
    </row>
    <row r="7" spans="1:29" ht="15.75" x14ac:dyDescent="0.25">
      <c r="A7" s="190" t="s">
        <v>91</v>
      </c>
      <c r="B7" s="190"/>
      <c r="C7" s="190"/>
      <c r="D7" s="190"/>
      <c r="E7" s="190"/>
      <c r="F7" s="190"/>
      <c r="G7" s="76"/>
      <c r="H7" s="190" t="s">
        <v>92</v>
      </c>
      <c r="I7" s="190"/>
      <c r="J7" s="190"/>
      <c r="K7" s="190"/>
      <c r="L7" s="190"/>
      <c r="M7" s="190"/>
      <c r="N7" s="85">
        <v>36707</v>
      </c>
      <c r="O7" s="86">
        <v>243</v>
      </c>
      <c r="P7" s="86">
        <v>43</v>
      </c>
      <c r="Q7" s="86">
        <v>200</v>
      </c>
      <c r="R7" s="87">
        <v>812109941</v>
      </c>
      <c r="S7" s="177">
        <f t="shared" si="0"/>
        <v>-0.23151294175270887</v>
      </c>
      <c r="T7" s="87">
        <v>495188017</v>
      </c>
      <c r="U7" s="177">
        <f t="shared" si="1"/>
        <v>-0.37256041862281686</v>
      </c>
      <c r="V7" s="87">
        <v>316921924</v>
      </c>
      <c r="W7" s="177">
        <f t="shared" si="2"/>
        <v>0.1845582902506695</v>
      </c>
      <c r="X7" s="88" t="s">
        <v>15</v>
      </c>
      <c r="Y7" s="88" t="s">
        <v>15</v>
      </c>
      <c r="Z7" s="88"/>
      <c r="AA7" s="88"/>
      <c r="AB7" s="88" t="s">
        <v>15</v>
      </c>
      <c r="AC7" s="88" t="s">
        <v>15</v>
      </c>
    </row>
    <row r="8" spans="1:29" ht="15.75" x14ac:dyDescent="0.25">
      <c r="N8" s="85">
        <v>36738</v>
      </c>
      <c r="O8" s="86">
        <v>205</v>
      </c>
      <c r="P8" s="86">
        <v>27</v>
      </c>
      <c r="Q8" s="86">
        <v>178</v>
      </c>
      <c r="R8" s="87">
        <v>730713959</v>
      </c>
      <c r="S8" s="177">
        <f t="shared" si="0"/>
        <v>-0.10022778676957489</v>
      </c>
      <c r="T8" s="87">
        <v>459627450</v>
      </c>
      <c r="U8" s="177">
        <f t="shared" si="1"/>
        <v>-7.1812252678158051E-2</v>
      </c>
      <c r="V8" s="87">
        <v>271086509</v>
      </c>
      <c r="W8" s="177">
        <f t="shared" si="2"/>
        <v>-0.14462683559878931</v>
      </c>
      <c r="X8" s="88" t="s">
        <v>15</v>
      </c>
      <c r="Y8" s="88" t="s">
        <v>15</v>
      </c>
      <c r="Z8" s="88"/>
      <c r="AA8" s="88"/>
      <c r="AB8" s="88" t="s">
        <v>15</v>
      </c>
      <c r="AC8" s="88" t="s">
        <v>15</v>
      </c>
    </row>
    <row r="9" spans="1:29" ht="15.75" x14ac:dyDescent="0.25">
      <c r="N9" s="85">
        <v>36769</v>
      </c>
      <c r="O9" s="86">
        <v>238</v>
      </c>
      <c r="P9" s="86">
        <v>41</v>
      </c>
      <c r="Q9" s="86">
        <v>197</v>
      </c>
      <c r="R9" s="87">
        <v>1044422538</v>
      </c>
      <c r="S9" s="177">
        <f t="shared" si="0"/>
        <v>0.42931789537634923</v>
      </c>
      <c r="T9" s="87">
        <v>724463506</v>
      </c>
      <c r="U9" s="177">
        <f t="shared" si="1"/>
        <v>0.57619721363465137</v>
      </c>
      <c r="V9" s="87">
        <v>319959032</v>
      </c>
      <c r="W9" s="177">
        <f t="shared" si="2"/>
        <v>0.18028386281664788</v>
      </c>
      <c r="X9" s="88" t="s">
        <v>15</v>
      </c>
      <c r="Y9" s="88" t="s">
        <v>15</v>
      </c>
      <c r="Z9" s="88"/>
      <c r="AA9" s="88"/>
      <c r="AB9" s="88" t="s">
        <v>15</v>
      </c>
      <c r="AC9" s="88" t="s">
        <v>15</v>
      </c>
    </row>
    <row r="10" spans="1:29" ht="15.75" x14ac:dyDescent="0.25">
      <c r="N10" s="85">
        <v>36799</v>
      </c>
      <c r="O10" s="86">
        <v>229</v>
      </c>
      <c r="P10" s="86">
        <v>46</v>
      </c>
      <c r="Q10" s="86">
        <v>183</v>
      </c>
      <c r="R10" s="87">
        <v>1249876097</v>
      </c>
      <c r="S10" s="177">
        <f t="shared" si="0"/>
        <v>0.19671498031192436</v>
      </c>
      <c r="T10" s="87">
        <v>978812614</v>
      </c>
      <c r="U10" s="177">
        <f t="shared" si="1"/>
        <v>0.35108615671249566</v>
      </c>
      <c r="V10" s="87">
        <v>271063483</v>
      </c>
      <c r="W10" s="177">
        <f t="shared" si="2"/>
        <v>-0.15281815516931552</v>
      </c>
      <c r="X10" s="88" t="s">
        <v>15</v>
      </c>
      <c r="Y10" s="88" t="s">
        <v>15</v>
      </c>
      <c r="Z10" s="88"/>
      <c r="AA10" s="88"/>
      <c r="AB10" s="88" t="s">
        <v>15</v>
      </c>
      <c r="AC10" s="88" t="s">
        <v>15</v>
      </c>
    </row>
    <row r="11" spans="1:29" ht="15.75" x14ac:dyDescent="0.25">
      <c r="N11" s="85">
        <v>36830</v>
      </c>
      <c r="O11" s="86">
        <v>214</v>
      </c>
      <c r="P11" s="86">
        <v>43</v>
      </c>
      <c r="Q11" s="86">
        <v>171</v>
      </c>
      <c r="R11" s="87">
        <v>762313651</v>
      </c>
      <c r="S11" s="177">
        <f t="shared" si="0"/>
        <v>-0.39008862332055627</v>
      </c>
      <c r="T11" s="87">
        <v>516113420</v>
      </c>
      <c r="U11" s="177">
        <f t="shared" si="1"/>
        <v>-0.47271478460942673</v>
      </c>
      <c r="V11" s="87">
        <v>246200231</v>
      </c>
      <c r="W11" s="177">
        <f t="shared" si="2"/>
        <v>-9.1724830378572264E-2</v>
      </c>
      <c r="X11" s="88" t="s">
        <v>15</v>
      </c>
      <c r="Y11" s="88" t="s">
        <v>15</v>
      </c>
      <c r="Z11" s="88"/>
      <c r="AA11" s="88"/>
      <c r="AB11" s="88" t="s">
        <v>15</v>
      </c>
      <c r="AC11" s="88" t="s">
        <v>15</v>
      </c>
    </row>
    <row r="12" spans="1:29" ht="15.75" x14ac:dyDescent="0.25">
      <c r="N12" s="85">
        <v>36860</v>
      </c>
      <c r="O12" s="86">
        <v>204</v>
      </c>
      <c r="P12" s="86">
        <v>49</v>
      </c>
      <c r="Q12" s="86">
        <v>155</v>
      </c>
      <c r="R12" s="87">
        <v>1503670583</v>
      </c>
      <c r="S12" s="177">
        <f t="shared" si="0"/>
        <v>0.97250905979119096</v>
      </c>
      <c r="T12" s="87">
        <v>1277653612</v>
      </c>
      <c r="U12" s="177">
        <f t="shared" si="1"/>
        <v>1.475528754900425</v>
      </c>
      <c r="V12" s="87">
        <v>226016971</v>
      </c>
      <c r="W12" s="177">
        <f t="shared" si="2"/>
        <v>-8.1979045746711776E-2</v>
      </c>
      <c r="X12" s="88" t="s">
        <v>15</v>
      </c>
      <c r="Y12" s="88" t="s">
        <v>15</v>
      </c>
      <c r="Z12" s="88"/>
      <c r="AA12" s="88"/>
      <c r="AB12" s="88" t="s">
        <v>15</v>
      </c>
      <c r="AC12" s="88" t="s">
        <v>15</v>
      </c>
    </row>
    <row r="13" spans="1:29" ht="15.75" x14ac:dyDescent="0.25">
      <c r="N13" s="85">
        <v>36891</v>
      </c>
      <c r="O13" s="86">
        <v>333</v>
      </c>
      <c r="P13" s="86">
        <v>95</v>
      </c>
      <c r="Q13" s="86">
        <v>238</v>
      </c>
      <c r="R13" s="87">
        <v>2075426798</v>
      </c>
      <c r="S13" s="177">
        <f t="shared" si="0"/>
        <v>0.38024034084598446</v>
      </c>
      <c r="T13" s="87">
        <v>1706892856</v>
      </c>
      <c r="U13" s="177">
        <f t="shared" si="1"/>
        <v>0.3359590110875843</v>
      </c>
      <c r="V13" s="87">
        <v>368533942</v>
      </c>
      <c r="W13" s="177">
        <f t="shared" si="2"/>
        <v>0.63055871587625156</v>
      </c>
      <c r="X13" s="88" t="s">
        <v>15</v>
      </c>
      <c r="Y13" s="88" t="s">
        <v>15</v>
      </c>
      <c r="Z13" s="88"/>
      <c r="AA13" s="88"/>
      <c r="AB13" s="88" t="s">
        <v>15</v>
      </c>
      <c r="AC13" s="88" t="s">
        <v>15</v>
      </c>
    </row>
    <row r="14" spans="1:29" ht="15.75" x14ac:dyDescent="0.25">
      <c r="N14" s="85">
        <v>36922</v>
      </c>
      <c r="O14" s="86">
        <v>249</v>
      </c>
      <c r="P14" s="86">
        <v>42</v>
      </c>
      <c r="Q14" s="86">
        <v>207</v>
      </c>
      <c r="R14" s="87">
        <v>1216480455</v>
      </c>
      <c r="S14" s="177">
        <f t="shared" si="0"/>
        <v>-0.41386491868936537</v>
      </c>
      <c r="T14" s="87">
        <v>834729465</v>
      </c>
      <c r="U14" s="177">
        <f t="shared" si="1"/>
        <v>-0.51096551721697514</v>
      </c>
      <c r="V14" s="87">
        <v>381750990</v>
      </c>
      <c r="W14" s="177">
        <f t="shared" si="2"/>
        <v>3.5863855384044907E-2</v>
      </c>
      <c r="X14" s="88" t="s">
        <v>15</v>
      </c>
      <c r="Y14" s="88" t="s">
        <v>15</v>
      </c>
      <c r="Z14" s="88"/>
      <c r="AA14" s="88"/>
      <c r="AB14" s="88" t="s">
        <v>15</v>
      </c>
      <c r="AC14" s="88" t="s">
        <v>15</v>
      </c>
    </row>
    <row r="15" spans="1:29" ht="15.75" x14ac:dyDescent="0.25">
      <c r="N15" s="85">
        <v>36950</v>
      </c>
      <c r="O15" s="86">
        <v>222</v>
      </c>
      <c r="P15" s="86">
        <v>32</v>
      </c>
      <c r="Q15" s="86">
        <v>190</v>
      </c>
      <c r="R15" s="87">
        <v>782498056</v>
      </c>
      <c r="S15" s="177">
        <f t="shared" si="0"/>
        <v>-0.35675246340065525</v>
      </c>
      <c r="T15" s="87">
        <v>500252265</v>
      </c>
      <c r="U15" s="177">
        <f t="shared" si="1"/>
        <v>-0.40070132183485341</v>
      </c>
      <c r="V15" s="87">
        <v>282245791</v>
      </c>
      <c r="W15" s="177">
        <f t="shared" si="2"/>
        <v>-0.26065472416980506</v>
      </c>
      <c r="X15" s="88" t="s">
        <v>15</v>
      </c>
      <c r="Y15" s="88" t="s">
        <v>15</v>
      </c>
      <c r="Z15" s="88"/>
      <c r="AA15" s="88"/>
      <c r="AB15" s="88" t="s">
        <v>15</v>
      </c>
      <c r="AC15" s="88" t="s">
        <v>15</v>
      </c>
    </row>
    <row r="16" spans="1:29" ht="15.75" x14ac:dyDescent="0.25">
      <c r="N16" s="85">
        <v>36981</v>
      </c>
      <c r="O16" s="86">
        <v>279</v>
      </c>
      <c r="P16" s="86">
        <v>44</v>
      </c>
      <c r="Q16" s="86">
        <v>235</v>
      </c>
      <c r="R16" s="87">
        <v>902597463</v>
      </c>
      <c r="S16" s="177">
        <f t="shared" si="0"/>
        <v>0.15348205158991468</v>
      </c>
      <c r="T16" s="87">
        <v>512219040</v>
      </c>
      <c r="U16" s="177">
        <f t="shared" si="1"/>
        <v>2.392148089524393E-2</v>
      </c>
      <c r="V16" s="87">
        <v>390378423</v>
      </c>
      <c r="W16" s="177">
        <f t="shared" si="2"/>
        <v>0.38311512677260784</v>
      </c>
      <c r="X16" s="88" t="s">
        <v>15</v>
      </c>
      <c r="Y16" s="88" t="s">
        <v>15</v>
      </c>
      <c r="Z16" s="88"/>
      <c r="AA16" s="88"/>
      <c r="AB16" s="88" t="s">
        <v>15</v>
      </c>
      <c r="AC16" s="88" t="s">
        <v>15</v>
      </c>
    </row>
    <row r="17" spans="1:29" ht="15.75" x14ac:dyDescent="0.25">
      <c r="N17" s="85">
        <v>37011</v>
      </c>
      <c r="O17" s="86">
        <v>253</v>
      </c>
      <c r="P17" s="86">
        <v>40</v>
      </c>
      <c r="Q17" s="86">
        <v>213</v>
      </c>
      <c r="R17" s="87">
        <v>1132157861</v>
      </c>
      <c r="S17" s="177">
        <f t="shared" si="0"/>
        <v>0.25433308579995417</v>
      </c>
      <c r="T17" s="87">
        <v>824049604</v>
      </c>
      <c r="U17" s="177">
        <f t="shared" si="1"/>
        <v>0.60878362506790062</v>
      </c>
      <c r="V17" s="87">
        <v>308108257</v>
      </c>
      <c r="W17" s="177">
        <f t="shared" si="2"/>
        <v>-0.21074465480895699</v>
      </c>
      <c r="X17" s="88" t="s">
        <v>15</v>
      </c>
      <c r="Y17" s="88" t="s">
        <v>15</v>
      </c>
      <c r="Z17" s="88"/>
      <c r="AA17" s="88"/>
      <c r="AB17" s="88" t="s">
        <v>15</v>
      </c>
      <c r="AC17" s="88" t="s">
        <v>15</v>
      </c>
    </row>
    <row r="18" spans="1:29" ht="15.75" x14ac:dyDescent="0.25">
      <c r="N18" s="85">
        <v>37042</v>
      </c>
      <c r="O18" s="86">
        <v>323</v>
      </c>
      <c r="P18" s="86">
        <v>61</v>
      </c>
      <c r="Q18" s="86">
        <v>262</v>
      </c>
      <c r="R18" s="87">
        <v>1113156728</v>
      </c>
      <c r="S18" s="177">
        <f t="shared" si="0"/>
        <v>-1.6783112721769133E-2</v>
      </c>
      <c r="T18" s="87">
        <v>665081265</v>
      </c>
      <c r="U18" s="177">
        <f t="shared" si="1"/>
        <v>-0.19291112844221447</v>
      </c>
      <c r="V18" s="87">
        <v>448075463</v>
      </c>
      <c r="W18" s="177">
        <f t="shared" si="2"/>
        <v>0.45427930871713063</v>
      </c>
      <c r="X18" s="88" t="s">
        <v>15</v>
      </c>
      <c r="Y18" s="88" t="s">
        <v>15</v>
      </c>
      <c r="Z18" s="88"/>
      <c r="AA18" s="88"/>
      <c r="AB18" s="88" t="s">
        <v>15</v>
      </c>
      <c r="AC18" s="88" t="s">
        <v>15</v>
      </c>
    </row>
    <row r="19" spans="1:29" ht="15.75" x14ac:dyDescent="0.25">
      <c r="N19" s="85">
        <v>37072</v>
      </c>
      <c r="O19" s="86">
        <v>366</v>
      </c>
      <c r="P19" s="86">
        <v>57</v>
      </c>
      <c r="Q19" s="86">
        <v>309</v>
      </c>
      <c r="R19" s="87">
        <v>1219578967</v>
      </c>
      <c r="S19" s="177">
        <f t="shared" si="0"/>
        <v>9.5604002853405978E-2</v>
      </c>
      <c r="T19" s="87">
        <v>758339395</v>
      </c>
      <c r="U19" s="177">
        <f t="shared" si="1"/>
        <v>0.14022065408803841</v>
      </c>
      <c r="V19" s="87">
        <v>461239572</v>
      </c>
      <c r="W19" s="177">
        <f t="shared" si="2"/>
        <v>2.9379223115370667E-2</v>
      </c>
      <c r="X19" s="88" t="s">
        <v>15</v>
      </c>
      <c r="Y19" s="88" t="s">
        <v>15</v>
      </c>
      <c r="Z19" s="88"/>
      <c r="AA19" s="88"/>
      <c r="AB19" s="88" t="s">
        <v>15</v>
      </c>
      <c r="AC19" s="88" t="s">
        <v>15</v>
      </c>
    </row>
    <row r="20" spans="1:29" ht="15.75" x14ac:dyDescent="0.25">
      <c r="N20" s="85">
        <v>37103</v>
      </c>
      <c r="O20" s="86">
        <v>303</v>
      </c>
      <c r="P20" s="86">
        <v>42</v>
      </c>
      <c r="Q20" s="86">
        <v>261</v>
      </c>
      <c r="R20" s="87">
        <v>907066445</v>
      </c>
      <c r="S20" s="177">
        <f t="shared" si="0"/>
        <v>-0.25624623780511624</v>
      </c>
      <c r="T20" s="87">
        <v>513297992</v>
      </c>
      <c r="U20" s="177">
        <f t="shared" si="1"/>
        <v>-0.32312893753858063</v>
      </c>
      <c r="V20" s="87">
        <v>393768453</v>
      </c>
      <c r="W20" s="177">
        <f t="shared" si="2"/>
        <v>-0.14628215594649807</v>
      </c>
      <c r="X20" s="88" t="s">
        <v>15</v>
      </c>
      <c r="Y20" s="88" t="s">
        <v>15</v>
      </c>
      <c r="Z20" s="88"/>
      <c r="AA20" s="88"/>
      <c r="AB20" s="88" t="s">
        <v>15</v>
      </c>
      <c r="AC20" s="88" t="s">
        <v>15</v>
      </c>
    </row>
    <row r="21" spans="1:29" ht="15.75" x14ac:dyDescent="0.25">
      <c r="N21" s="85">
        <v>37134</v>
      </c>
      <c r="O21" s="86">
        <v>390</v>
      </c>
      <c r="P21" s="86">
        <v>48</v>
      </c>
      <c r="Q21" s="86">
        <v>342</v>
      </c>
      <c r="R21" s="87">
        <v>1123865832</v>
      </c>
      <c r="S21" s="177">
        <f t="shared" si="0"/>
        <v>0.23901158310403603</v>
      </c>
      <c r="T21" s="87">
        <v>610152241</v>
      </c>
      <c r="U21" s="177">
        <f t="shared" si="1"/>
        <v>0.18869009914225421</v>
      </c>
      <c r="V21" s="87">
        <v>513713591</v>
      </c>
      <c r="W21" s="177">
        <f t="shared" si="2"/>
        <v>0.30460829730308547</v>
      </c>
      <c r="X21" s="88" t="s">
        <v>15</v>
      </c>
      <c r="Y21" s="88" t="s">
        <v>15</v>
      </c>
      <c r="Z21" s="88"/>
      <c r="AA21" s="88"/>
      <c r="AB21" s="88" t="s">
        <v>15</v>
      </c>
      <c r="AC21" s="88" t="s">
        <v>15</v>
      </c>
    </row>
    <row r="22" spans="1:29" ht="15.75" x14ac:dyDescent="0.25">
      <c r="N22" s="85">
        <v>37164</v>
      </c>
      <c r="O22" s="86">
        <v>292</v>
      </c>
      <c r="P22" s="86">
        <v>42</v>
      </c>
      <c r="Q22" s="86">
        <v>250</v>
      </c>
      <c r="R22" s="87">
        <v>910930459</v>
      </c>
      <c r="S22" s="177">
        <f t="shared" si="0"/>
        <v>-0.18946689803805694</v>
      </c>
      <c r="T22" s="87">
        <v>506747617</v>
      </c>
      <c r="U22" s="177">
        <f t="shared" si="1"/>
        <v>-0.16947348063579426</v>
      </c>
      <c r="V22" s="87">
        <v>404182842</v>
      </c>
      <c r="W22" s="177">
        <f t="shared" si="2"/>
        <v>-0.2132136484588355</v>
      </c>
      <c r="X22" s="88" t="s">
        <v>15</v>
      </c>
      <c r="Y22" s="88" t="s">
        <v>15</v>
      </c>
      <c r="Z22" s="88"/>
      <c r="AA22" s="88"/>
      <c r="AB22" s="88" t="s">
        <v>15</v>
      </c>
      <c r="AC22" s="88" t="s">
        <v>15</v>
      </c>
    </row>
    <row r="23" spans="1:29" ht="15.75" x14ac:dyDescent="0.25">
      <c r="N23" s="85">
        <v>37195</v>
      </c>
      <c r="O23" s="86">
        <v>324</v>
      </c>
      <c r="P23" s="86">
        <v>41</v>
      </c>
      <c r="Q23" s="86">
        <v>283</v>
      </c>
      <c r="R23" s="87">
        <v>826365643</v>
      </c>
      <c r="S23" s="177">
        <f t="shared" si="0"/>
        <v>-9.283344866174903E-2</v>
      </c>
      <c r="T23" s="87">
        <v>396057500</v>
      </c>
      <c r="U23" s="177">
        <f t="shared" si="1"/>
        <v>-0.21843243714750415</v>
      </c>
      <c r="V23" s="87">
        <v>430308143</v>
      </c>
      <c r="W23" s="177">
        <f t="shared" si="2"/>
        <v>6.4637333120637575E-2</v>
      </c>
      <c r="X23" s="88" t="s">
        <v>15</v>
      </c>
      <c r="Y23" s="88" t="s">
        <v>15</v>
      </c>
      <c r="Z23" s="88"/>
      <c r="AA23" s="88"/>
      <c r="AB23" s="88" t="s">
        <v>15</v>
      </c>
      <c r="AC23" s="88" t="s">
        <v>15</v>
      </c>
    </row>
    <row r="24" spans="1:29" ht="15.75" x14ac:dyDescent="0.25">
      <c r="N24" s="85">
        <v>37225</v>
      </c>
      <c r="O24" s="86">
        <v>310</v>
      </c>
      <c r="P24" s="86">
        <v>42</v>
      </c>
      <c r="Q24" s="86">
        <v>268</v>
      </c>
      <c r="R24" s="87">
        <v>880092477</v>
      </c>
      <c r="S24" s="177">
        <f t="shared" si="0"/>
        <v>6.5015812860941935E-2</v>
      </c>
      <c r="T24" s="87">
        <v>473838930</v>
      </c>
      <c r="U24" s="177">
        <f t="shared" si="1"/>
        <v>0.19638923641137973</v>
      </c>
      <c r="V24" s="87">
        <v>406253547</v>
      </c>
      <c r="W24" s="177">
        <f t="shared" si="2"/>
        <v>-5.5900861722712025E-2</v>
      </c>
      <c r="X24" s="88" t="s">
        <v>15</v>
      </c>
      <c r="Y24" s="88" t="s">
        <v>15</v>
      </c>
      <c r="Z24" s="88"/>
      <c r="AA24" s="88"/>
      <c r="AB24" s="88" t="s">
        <v>15</v>
      </c>
      <c r="AC24" s="88" t="s">
        <v>15</v>
      </c>
    </row>
    <row r="25" spans="1:29" ht="15.75" x14ac:dyDescent="0.25">
      <c r="N25" s="85">
        <v>37256</v>
      </c>
      <c r="O25" s="86">
        <v>374</v>
      </c>
      <c r="P25" s="86">
        <v>59</v>
      </c>
      <c r="Q25" s="86">
        <v>315</v>
      </c>
      <c r="R25" s="87">
        <v>1577967980</v>
      </c>
      <c r="S25" s="177">
        <f t="shared" si="0"/>
        <v>0.7929570144479261</v>
      </c>
      <c r="T25" s="87">
        <v>1114527874</v>
      </c>
      <c r="U25" s="177">
        <f t="shared" si="1"/>
        <v>1.3521239042136113</v>
      </c>
      <c r="V25" s="87">
        <v>463440106</v>
      </c>
      <c r="W25" s="177">
        <f t="shared" si="2"/>
        <v>0.14076568542551082</v>
      </c>
      <c r="X25" s="88" t="s">
        <v>15</v>
      </c>
      <c r="Y25" s="88" t="s">
        <v>15</v>
      </c>
      <c r="Z25" s="88"/>
      <c r="AA25" s="88"/>
      <c r="AB25" s="88" t="s">
        <v>15</v>
      </c>
      <c r="AC25" s="88" t="s">
        <v>15</v>
      </c>
    </row>
    <row r="26" spans="1:29" ht="15.75" x14ac:dyDescent="0.25">
      <c r="N26" s="85">
        <v>37287</v>
      </c>
      <c r="O26" s="86">
        <v>330</v>
      </c>
      <c r="P26" s="86">
        <v>40</v>
      </c>
      <c r="Q26" s="86">
        <v>290</v>
      </c>
      <c r="R26" s="87">
        <v>837552000</v>
      </c>
      <c r="S26" s="177">
        <f t="shared" si="0"/>
        <v>-0.46922116886047338</v>
      </c>
      <c r="T26" s="87">
        <v>450921099</v>
      </c>
      <c r="U26" s="177">
        <f t="shared" si="1"/>
        <v>-0.5954151443681166</v>
      </c>
      <c r="V26" s="87">
        <v>386630901</v>
      </c>
      <c r="W26" s="177">
        <f t="shared" si="2"/>
        <v>-0.16573706937655497</v>
      </c>
      <c r="X26" s="88" t="s">
        <v>15</v>
      </c>
      <c r="Y26" s="88" t="s">
        <v>15</v>
      </c>
      <c r="Z26" s="88"/>
      <c r="AA26" s="88"/>
      <c r="AB26" s="88" t="s">
        <v>15</v>
      </c>
      <c r="AC26" s="88" t="s">
        <v>15</v>
      </c>
    </row>
    <row r="27" spans="1:29" ht="15.75" x14ac:dyDescent="0.25">
      <c r="A27" s="190" t="s">
        <v>93</v>
      </c>
      <c r="B27" s="190"/>
      <c r="C27" s="190"/>
      <c r="D27" s="190"/>
      <c r="E27" s="190"/>
      <c r="F27" s="190"/>
      <c r="N27" s="85">
        <v>37315</v>
      </c>
      <c r="O27" s="86">
        <v>282</v>
      </c>
      <c r="P27" s="86">
        <v>26</v>
      </c>
      <c r="Q27" s="86">
        <v>256</v>
      </c>
      <c r="R27" s="87">
        <v>727704559</v>
      </c>
      <c r="S27" s="177">
        <f t="shared" si="0"/>
        <v>-0.13115298035226475</v>
      </c>
      <c r="T27" s="87">
        <v>344407020</v>
      </c>
      <c r="U27" s="177">
        <f t="shared" si="1"/>
        <v>-0.23621444912694134</v>
      </c>
      <c r="V27" s="87">
        <v>383297539</v>
      </c>
      <c r="W27" s="177">
        <f t="shared" si="2"/>
        <v>-8.6215612652232876E-3</v>
      </c>
      <c r="X27" s="88" t="s">
        <v>15</v>
      </c>
      <c r="Y27" s="88" t="s">
        <v>15</v>
      </c>
      <c r="Z27" s="88"/>
      <c r="AA27" s="88"/>
      <c r="AB27" s="88" t="s">
        <v>15</v>
      </c>
      <c r="AC27" s="88" t="s">
        <v>15</v>
      </c>
    </row>
    <row r="28" spans="1:29" ht="15.75" x14ac:dyDescent="0.25">
      <c r="N28" s="85">
        <v>37346</v>
      </c>
      <c r="O28" s="86">
        <v>365</v>
      </c>
      <c r="P28" s="86">
        <v>59</v>
      </c>
      <c r="Q28" s="86">
        <v>306</v>
      </c>
      <c r="R28" s="87">
        <v>1149129740</v>
      </c>
      <c r="S28" s="177">
        <f t="shared" si="0"/>
        <v>0.57911576310462554</v>
      </c>
      <c r="T28" s="87">
        <v>669142256</v>
      </c>
      <c r="U28" s="177">
        <f t="shared" si="1"/>
        <v>0.942882163087152</v>
      </c>
      <c r="V28" s="87">
        <v>479987484</v>
      </c>
      <c r="W28" s="177">
        <f t="shared" si="2"/>
        <v>0.25225819412318229</v>
      </c>
      <c r="X28" s="88" t="s">
        <v>15</v>
      </c>
      <c r="Y28" s="88" t="s">
        <v>15</v>
      </c>
      <c r="Z28" s="88"/>
      <c r="AA28" s="88"/>
      <c r="AB28" s="88" t="s">
        <v>15</v>
      </c>
      <c r="AC28" s="88" t="s">
        <v>15</v>
      </c>
    </row>
    <row r="29" spans="1:29" ht="15.75" x14ac:dyDescent="0.25">
      <c r="N29" s="85">
        <v>37376</v>
      </c>
      <c r="O29" s="86">
        <v>366</v>
      </c>
      <c r="P29" s="86">
        <v>36</v>
      </c>
      <c r="Q29" s="86">
        <v>330</v>
      </c>
      <c r="R29" s="87">
        <v>886700792</v>
      </c>
      <c r="S29" s="177">
        <f t="shared" si="0"/>
        <v>-0.22837190516016059</v>
      </c>
      <c r="T29" s="87">
        <v>347824125</v>
      </c>
      <c r="U29" s="177">
        <f t="shared" si="1"/>
        <v>-0.48019405159192341</v>
      </c>
      <c r="V29" s="87">
        <v>538876667</v>
      </c>
      <c r="W29" s="177">
        <f t="shared" si="2"/>
        <v>0.12268899703226421</v>
      </c>
      <c r="X29" s="88" t="s">
        <v>15</v>
      </c>
      <c r="Y29" s="88" t="s">
        <v>15</v>
      </c>
      <c r="Z29" s="88"/>
      <c r="AA29" s="88"/>
      <c r="AB29" s="88" t="s">
        <v>15</v>
      </c>
      <c r="AC29" s="88" t="s">
        <v>15</v>
      </c>
    </row>
    <row r="30" spans="1:29" ht="15.75" x14ac:dyDescent="0.25">
      <c r="N30" s="85">
        <v>37407</v>
      </c>
      <c r="O30" s="86">
        <v>471</v>
      </c>
      <c r="P30" s="86">
        <v>60</v>
      </c>
      <c r="Q30" s="86">
        <v>411</v>
      </c>
      <c r="R30" s="87">
        <v>1427554346</v>
      </c>
      <c r="S30" s="177">
        <f t="shared" si="0"/>
        <v>0.60996173554788036</v>
      </c>
      <c r="T30" s="87">
        <v>832738933</v>
      </c>
      <c r="U30" s="177">
        <f t="shared" si="1"/>
        <v>1.3941379368092996</v>
      </c>
      <c r="V30" s="87">
        <v>594815413</v>
      </c>
      <c r="W30" s="177">
        <f t="shared" si="2"/>
        <v>0.1038062128602053</v>
      </c>
      <c r="X30" s="88" t="s">
        <v>15</v>
      </c>
      <c r="Y30" s="88" t="s">
        <v>15</v>
      </c>
      <c r="Z30" s="88"/>
      <c r="AA30" s="88"/>
      <c r="AB30" s="88" t="s">
        <v>15</v>
      </c>
      <c r="AC30" s="88" t="s">
        <v>15</v>
      </c>
    </row>
    <row r="31" spans="1:29" ht="15.75" x14ac:dyDescent="0.25">
      <c r="N31" s="85">
        <v>37437</v>
      </c>
      <c r="O31" s="86">
        <v>429</v>
      </c>
      <c r="P31" s="86">
        <v>69</v>
      </c>
      <c r="Q31" s="86">
        <v>360</v>
      </c>
      <c r="R31" s="87">
        <v>1669779612</v>
      </c>
      <c r="S31" s="177">
        <f t="shared" si="0"/>
        <v>0.16967849012453629</v>
      </c>
      <c r="T31" s="87">
        <v>1056756117</v>
      </c>
      <c r="U31" s="177">
        <f t="shared" si="1"/>
        <v>0.26901250214513506</v>
      </c>
      <c r="V31" s="87">
        <v>613023495</v>
      </c>
      <c r="W31" s="177">
        <f t="shared" si="2"/>
        <v>3.0611315043377996E-2</v>
      </c>
      <c r="X31" s="88" t="s">
        <v>15</v>
      </c>
      <c r="Y31" s="88" t="s">
        <v>15</v>
      </c>
      <c r="Z31" s="88"/>
      <c r="AA31" s="88"/>
      <c r="AB31" s="88" t="s">
        <v>15</v>
      </c>
      <c r="AC31" s="88" t="s">
        <v>15</v>
      </c>
    </row>
    <row r="32" spans="1:29" ht="15.75" x14ac:dyDescent="0.25">
      <c r="N32" s="85">
        <v>37468</v>
      </c>
      <c r="O32" s="86">
        <v>434</v>
      </c>
      <c r="P32" s="86">
        <v>49</v>
      </c>
      <c r="Q32" s="86">
        <v>385</v>
      </c>
      <c r="R32" s="87">
        <v>1203452572</v>
      </c>
      <c r="S32" s="177">
        <f t="shared" si="0"/>
        <v>-0.27927460405475357</v>
      </c>
      <c r="T32" s="87">
        <v>586986455</v>
      </c>
      <c r="U32" s="177">
        <f t="shared" si="1"/>
        <v>-0.44453933546523294</v>
      </c>
      <c r="V32" s="87">
        <v>616466117</v>
      </c>
      <c r="W32" s="177">
        <f t="shared" si="2"/>
        <v>5.6158075964118925E-3</v>
      </c>
      <c r="X32" s="88" t="s">
        <v>15</v>
      </c>
      <c r="Y32" s="88" t="s">
        <v>15</v>
      </c>
      <c r="Z32" s="88"/>
      <c r="AA32" s="88"/>
      <c r="AB32" s="88" t="s">
        <v>15</v>
      </c>
      <c r="AC32" s="88" t="s">
        <v>15</v>
      </c>
    </row>
    <row r="33" spans="14:29" ht="15.75" x14ac:dyDescent="0.25">
      <c r="N33" s="85">
        <v>37499</v>
      </c>
      <c r="O33" s="86">
        <v>494</v>
      </c>
      <c r="P33" s="86">
        <v>64</v>
      </c>
      <c r="Q33" s="86">
        <v>430</v>
      </c>
      <c r="R33" s="87">
        <v>1620430153</v>
      </c>
      <c r="S33" s="177">
        <f t="shared" si="0"/>
        <v>0.34648443212600477</v>
      </c>
      <c r="T33" s="87">
        <v>925510993</v>
      </c>
      <c r="U33" s="177">
        <f t="shared" si="1"/>
        <v>0.57671609815936886</v>
      </c>
      <c r="V33" s="87">
        <v>694919160</v>
      </c>
      <c r="W33" s="177">
        <f t="shared" si="2"/>
        <v>0.1272625385832844</v>
      </c>
      <c r="X33" s="88" t="s">
        <v>15</v>
      </c>
      <c r="Y33" s="88" t="s">
        <v>15</v>
      </c>
      <c r="Z33" s="88"/>
      <c r="AA33" s="88"/>
      <c r="AB33" s="88" t="s">
        <v>15</v>
      </c>
      <c r="AC33" s="88" t="s">
        <v>15</v>
      </c>
    </row>
    <row r="34" spans="14:29" ht="15.75" x14ac:dyDescent="0.25">
      <c r="N34" s="85">
        <v>37529</v>
      </c>
      <c r="O34" s="86">
        <v>434</v>
      </c>
      <c r="P34" s="86">
        <v>68</v>
      </c>
      <c r="Q34" s="86">
        <v>366</v>
      </c>
      <c r="R34" s="87">
        <v>1603406444</v>
      </c>
      <c r="S34" s="177">
        <f t="shared" si="0"/>
        <v>-1.0505672810693478E-2</v>
      </c>
      <c r="T34" s="87">
        <v>1016624907</v>
      </c>
      <c r="U34" s="177">
        <f t="shared" si="1"/>
        <v>9.844714399842891E-2</v>
      </c>
      <c r="V34" s="87">
        <v>586781537</v>
      </c>
      <c r="W34" s="177">
        <f t="shared" si="2"/>
        <v>-0.15561180238576244</v>
      </c>
      <c r="X34" s="88" t="s">
        <v>15</v>
      </c>
      <c r="Y34" s="88" t="s">
        <v>15</v>
      </c>
      <c r="Z34" s="88"/>
      <c r="AA34" s="88"/>
      <c r="AB34" s="88" t="s">
        <v>15</v>
      </c>
      <c r="AC34" s="88" t="s">
        <v>15</v>
      </c>
    </row>
    <row r="35" spans="14:29" ht="15.75" x14ac:dyDescent="0.25">
      <c r="N35" s="85">
        <v>37560</v>
      </c>
      <c r="O35" s="86">
        <v>459</v>
      </c>
      <c r="P35" s="86">
        <v>67</v>
      </c>
      <c r="Q35" s="86">
        <v>392</v>
      </c>
      <c r="R35" s="87">
        <v>1465709991</v>
      </c>
      <c r="S35" s="177">
        <f t="shared" si="0"/>
        <v>-8.587744767726524E-2</v>
      </c>
      <c r="T35" s="87">
        <v>891490033</v>
      </c>
      <c r="U35" s="177">
        <f t="shared" si="1"/>
        <v>-0.12308853849475876</v>
      </c>
      <c r="V35" s="87">
        <v>574219958</v>
      </c>
      <c r="W35" s="177">
        <f t="shared" si="2"/>
        <v>-2.1407590743605875E-2</v>
      </c>
      <c r="X35" s="88" t="s">
        <v>15</v>
      </c>
      <c r="Y35" s="88" t="s">
        <v>15</v>
      </c>
      <c r="Z35" s="88"/>
      <c r="AA35" s="88"/>
      <c r="AB35" s="88" t="s">
        <v>15</v>
      </c>
      <c r="AC35" s="88" t="s">
        <v>15</v>
      </c>
    </row>
    <row r="36" spans="14:29" ht="15.75" x14ac:dyDescent="0.25">
      <c r="N36" s="85">
        <v>37590</v>
      </c>
      <c r="O36" s="86">
        <v>398</v>
      </c>
      <c r="P36" s="86">
        <v>68</v>
      </c>
      <c r="Q36" s="86">
        <v>330</v>
      </c>
      <c r="R36" s="87">
        <v>1430489151</v>
      </c>
      <c r="S36" s="177">
        <f t="shared" si="0"/>
        <v>-2.4029883275865638E-2</v>
      </c>
      <c r="T36" s="87">
        <v>885371948</v>
      </c>
      <c r="U36" s="177">
        <f t="shared" si="1"/>
        <v>-6.8627632093785085E-3</v>
      </c>
      <c r="V36" s="87">
        <v>545117203</v>
      </c>
      <c r="W36" s="177">
        <f t="shared" si="2"/>
        <v>-5.0682242221890883E-2</v>
      </c>
      <c r="X36" s="88" t="s">
        <v>15</v>
      </c>
      <c r="Y36" s="88" t="s">
        <v>15</v>
      </c>
      <c r="Z36" s="88"/>
      <c r="AA36" s="88"/>
      <c r="AB36" s="88" t="s">
        <v>15</v>
      </c>
      <c r="AC36" s="88" t="s">
        <v>15</v>
      </c>
    </row>
    <row r="37" spans="14:29" ht="15.75" x14ac:dyDescent="0.25">
      <c r="N37" s="85">
        <v>37621</v>
      </c>
      <c r="O37" s="86">
        <v>587</v>
      </c>
      <c r="P37" s="86">
        <v>110</v>
      </c>
      <c r="Q37" s="86">
        <v>477</v>
      </c>
      <c r="R37" s="87">
        <v>2621666238</v>
      </c>
      <c r="S37" s="177">
        <f t="shared" si="0"/>
        <v>0.83270613144272643</v>
      </c>
      <c r="T37" s="87">
        <v>1811131076</v>
      </c>
      <c r="U37" s="177">
        <f t="shared" si="1"/>
        <v>1.0456160601103663</v>
      </c>
      <c r="V37" s="87">
        <v>810535162</v>
      </c>
      <c r="W37" s="177">
        <f t="shared" si="2"/>
        <v>0.48690072068776735</v>
      </c>
      <c r="X37" s="88" t="s">
        <v>15</v>
      </c>
      <c r="Y37" s="88" t="s">
        <v>15</v>
      </c>
      <c r="Z37" s="88"/>
      <c r="AA37" s="88"/>
      <c r="AB37" s="88" t="s">
        <v>15</v>
      </c>
      <c r="AC37" s="88" t="s">
        <v>15</v>
      </c>
    </row>
    <row r="38" spans="14:29" ht="15.75" x14ac:dyDescent="0.25">
      <c r="N38" s="85">
        <v>37652</v>
      </c>
      <c r="O38" s="86">
        <v>449</v>
      </c>
      <c r="P38" s="86">
        <v>65</v>
      </c>
      <c r="Q38" s="86">
        <v>384</v>
      </c>
      <c r="R38" s="87">
        <v>1572285700</v>
      </c>
      <c r="S38" s="177">
        <f t="shared" si="0"/>
        <v>-0.40027236220600859</v>
      </c>
      <c r="T38" s="87">
        <v>829428626</v>
      </c>
      <c r="U38" s="177">
        <f t="shared" si="1"/>
        <v>-0.54203832235497462</v>
      </c>
      <c r="V38" s="87">
        <v>742857074</v>
      </c>
      <c r="W38" s="177">
        <f t="shared" si="2"/>
        <v>-8.3498028429764726E-2</v>
      </c>
      <c r="X38" s="88" t="s">
        <v>15</v>
      </c>
      <c r="Y38" s="88" t="s">
        <v>15</v>
      </c>
      <c r="Z38" s="88"/>
      <c r="AA38" s="88"/>
      <c r="AB38" s="88" t="s">
        <v>15</v>
      </c>
      <c r="AC38" s="88" t="s">
        <v>15</v>
      </c>
    </row>
    <row r="39" spans="14:29" ht="15.75" x14ac:dyDescent="0.25">
      <c r="N39" s="85">
        <v>37680</v>
      </c>
      <c r="O39" s="86">
        <v>427</v>
      </c>
      <c r="P39" s="86">
        <v>69</v>
      </c>
      <c r="Q39" s="86">
        <v>358</v>
      </c>
      <c r="R39" s="87">
        <v>1931870516</v>
      </c>
      <c r="S39" s="177">
        <f t="shared" si="0"/>
        <v>0.22870195664820958</v>
      </c>
      <c r="T39" s="87">
        <v>1329357500</v>
      </c>
      <c r="U39" s="177">
        <f t="shared" si="1"/>
        <v>0.60273887146981586</v>
      </c>
      <c r="V39" s="87">
        <v>602513016</v>
      </c>
      <c r="W39" s="177">
        <f t="shared" si="2"/>
        <v>-0.18892471097340591</v>
      </c>
      <c r="X39" s="88" t="s">
        <v>15</v>
      </c>
      <c r="Y39" s="88" t="s">
        <v>15</v>
      </c>
      <c r="Z39" s="88"/>
      <c r="AA39" s="88"/>
      <c r="AB39" s="88" t="s">
        <v>15</v>
      </c>
      <c r="AC39" s="88" t="s">
        <v>15</v>
      </c>
    </row>
    <row r="40" spans="14:29" ht="15.75" x14ac:dyDescent="0.25">
      <c r="N40" s="85">
        <v>37711</v>
      </c>
      <c r="O40" s="86">
        <v>474</v>
      </c>
      <c r="P40" s="86">
        <v>75</v>
      </c>
      <c r="Q40" s="86">
        <v>399</v>
      </c>
      <c r="R40" s="87">
        <v>1636800050</v>
      </c>
      <c r="S40" s="177">
        <f t="shared" si="0"/>
        <v>-0.15273822109514512</v>
      </c>
      <c r="T40" s="87">
        <v>984676277</v>
      </c>
      <c r="U40" s="177">
        <f t="shared" si="1"/>
        <v>-0.25928406993604058</v>
      </c>
      <c r="V40" s="87">
        <v>652123773</v>
      </c>
      <c r="W40" s="177">
        <f t="shared" si="2"/>
        <v>8.233972658276989E-2</v>
      </c>
      <c r="X40" s="88" t="s">
        <v>15</v>
      </c>
      <c r="Y40" s="88" t="s">
        <v>15</v>
      </c>
      <c r="Z40" s="88"/>
      <c r="AA40" s="88"/>
      <c r="AB40" s="88" t="s">
        <v>15</v>
      </c>
      <c r="AC40" s="88" t="s">
        <v>15</v>
      </c>
    </row>
    <row r="41" spans="14:29" ht="15.75" x14ac:dyDescent="0.25">
      <c r="N41" s="85">
        <v>37741</v>
      </c>
      <c r="O41" s="86">
        <v>542</v>
      </c>
      <c r="P41" s="86">
        <v>79</v>
      </c>
      <c r="Q41" s="86">
        <v>463</v>
      </c>
      <c r="R41" s="87">
        <v>2014901835</v>
      </c>
      <c r="S41" s="177">
        <f t="shared" si="0"/>
        <v>0.2310005947274989</v>
      </c>
      <c r="T41" s="87">
        <v>1237123374</v>
      </c>
      <c r="U41" s="177">
        <f t="shared" si="1"/>
        <v>0.25637572763418981</v>
      </c>
      <c r="V41" s="87">
        <v>777778461</v>
      </c>
      <c r="W41" s="177">
        <f t="shared" si="2"/>
        <v>0.19268533551835421</v>
      </c>
      <c r="X41" s="88" t="s">
        <v>15</v>
      </c>
      <c r="Y41" s="88" t="s">
        <v>15</v>
      </c>
      <c r="Z41" s="88"/>
      <c r="AA41" s="88"/>
      <c r="AB41" s="88" t="s">
        <v>15</v>
      </c>
      <c r="AC41" s="88" t="s">
        <v>15</v>
      </c>
    </row>
    <row r="42" spans="14:29" ht="15.75" x14ac:dyDescent="0.25">
      <c r="N42" s="85">
        <v>37772</v>
      </c>
      <c r="O42" s="86">
        <v>538</v>
      </c>
      <c r="P42" s="86">
        <v>83</v>
      </c>
      <c r="Q42" s="86">
        <v>455</v>
      </c>
      <c r="R42" s="87">
        <v>2227423762</v>
      </c>
      <c r="S42" s="177">
        <f t="shared" si="0"/>
        <v>0.10547507739998663</v>
      </c>
      <c r="T42" s="87">
        <v>1499418933</v>
      </c>
      <c r="U42" s="177">
        <f t="shared" si="1"/>
        <v>0.21202053450167857</v>
      </c>
      <c r="V42" s="87">
        <v>728004829</v>
      </c>
      <c r="W42" s="177">
        <f t="shared" si="2"/>
        <v>-6.3994613499588793E-2</v>
      </c>
      <c r="X42" s="88" t="s">
        <v>15</v>
      </c>
      <c r="Y42" s="88" t="s">
        <v>15</v>
      </c>
      <c r="Z42" s="88"/>
      <c r="AA42" s="88"/>
      <c r="AB42" s="88" t="s">
        <v>15</v>
      </c>
      <c r="AC42" s="88" t="s">
        <v>15</v>
      </c>
    </row>
    <row r="43" spans="14:29" ht="15.75" x14ac:dyDescent="0.25">
      <c r="N43" s="85">
        <v>37802</v>
      </c>
      <c r="O43" s="86">
        <v>557</v>
      </c>
      <c r="P43" s="86">
        <v>75</v>
      </c>
      <c r="Q43" s="86">
        <v>482</v>
      </c>
      <c r="R43" s="87">
        <v>2090415308</v>
      </c>
      <c r="S43" s="177">
        <f t="shared" si="0"/>
        <v>-6.1509828680726852E-2</v>
      </c>
      <c r="T43" s="87">
        <v>1230108520</v>
      </c>
      <c r="U43" s="177">
        <f t="shared" si="1"/>
        <v>-0.17960985223867387</v>
      </c>
      <c r="V43" s="87">
        <v>860306788</v>
      </c>
      <c r="W43" s="177">
        <f t="shared" si="2"/>
        <v>0.18173225469085463</v>
      </c>
      <c r="X43" s="88" t="s">
        <v>15</v>
      </c>
      <c r="Y43" s="88" t="s">
        <v>15</v>
      </c>
      <c r="Z43" s="88"/>
      <c r="AA43" s="88"/>
      <c r="AB43" s="88" t="s">
        <v>15</v>
      </c>
      <c r="AC43" s="88" t="s">
        <v>15</v>
      </c>
    </row>
    <row r="44" spans="14:29" ht="15.75" x14ac:dyDescent="0.25">
      <c r="N44" s="85">
        <v>37833</v>
      </c>
      <c r="O44" s="86">
        <v>585</v>
      </c>
      <c r="P44" s="86">
        <v>101</v>
      </c>
      <c r="Q44" s="86">
        <v>484</v>
      </c>
      <c r="R44" s="87">
        <v>2418125900</v>
      </c>
      <c r="S44" s="177">
        <f t="shared" si="0"/>
        <v>0.15676817460427817</v>
      </c>
      <c r="T44" s="87">
        <v>1557595380</v>
      </c>
      <c r="U44" s="177">
        <f t="shared" si="1"/>
        <v>0.26622599118328205</v>
      </c>
      <c r="V44" s="87">
        <v>860530520</v>
      </c>
      <c r="W44" s="177">
        <f t="shared" si="2"/>
        <v>2.6006071685213961E-4</v>
      </c>
      <c r="X44" s="88" t="s">
        <v>15</v>
      </c>
      <c r="Y44" s="88" t="s">
        <v>15</v>
      </c>
      <c r="Z44" s="88"/>
      <c r="AA44" s="88"/>
      <c r="AB44" s="88" t="s">
        <v>15</v>
      </c>
      <c r="AC44" s="88" t="s">
        <v>15</v>
      </c>
    </row>
    <row r="45" spans="14:29" ht="15.75" x14ac:dyDescent="0.25">
      <c r="N45" s="85">
        <v>37864</v>
      </c>
      <c r="O45" s="86">
        <v>600</v>
      </c>
      <c r="P45" s="86">
        <v>89</v>
      </c>
      <c r="Q45" s="86">
        <v>511</v>
      </c>
      <c r="R45" s="87">
        <v>2481105005</v>
      </c>
      <c r="S45" s="177">
        <f t="shared" si="0"/>
        <v>2.6044593046209874E-2</v>
      </c>
      <c r="T45" s="87">
        <v>1623582643</v>
      </c>
      <c r="U45" s="177">
        <f t="shared" si="1"/>
        <v>4.2364829690237027E-2</v>
      </c>
      <c r="V45" s="87">
        <v>857522362</v>
      </c>
      <c r="W45" s="177">
        <f t="shared" si="2"/>
        <v>-3.4957016980641242E-3</v>
      </c>
      <c r="X45" s="88" t="s">
        <v>15</v>
      </c>
      <c r="Y45" s="88" t="s">
        <v>15</v>
      </c>
      <c r="Z45" s="88"/>
      <c r="AA45" s="88"/>
      <c r="AB45" s="88" t="s">
        <v>15</v>
      </c>
      <c r="AC45" s="88" t="s">
        <v>15</v>
      </c>
    </row>
    <row r="46" spans="14:29" ht="15.75" x14ac:dyDescent="0.25">
      <c r="N46" s="85">
        <v>37894</v>
      </c>
      <c r="O46" s="86">
        <v>587</v>
      </c>
      <c r="P46" s="86">
        <v>104</v>
      </c>
      <c r="Q46" s="86">
        <v>483</v>
      </c>
      <c r="R46" s="87">
        <v>2359895655</v>
      </c>
      <c r="S46" s="177">
        <f t="shared" si="0"/>
        <v>-4.8852970654500782E-2</v>
      </c>
      <c r="T46" s="87">
        <v>1527110028</v>
      </c>
      <c r="U46" s="177">
        <f t="shared" si="1"/>
        <v>-5.9419590013441659E-2</v>
      </c>
      <c r="V46" s="87">
        <v>832785627</v>
      </c>
      <c r="W46" s="177">
        <f t="shared" si="2"/>
        <v>-2.8846752103707796E-2</v>
      </c>
      <c r="X46" s="88" t="s">
        <v>15</v>
      </c>
      <c r="Y46" s="88" t="s">
        <v>15</v>
      </c>
      <c r="Z46" s="88"/>
      <c r="AA46" s="88"/>
      <c r="AB46" s="88" t="s">
        <v>15</v>
      </c>
      <c r="AC46" s="88" t="s">
        <v>15</v>
      </c>
    </row>
    <row r="47" spans="14:29" ht="15.75" x14ac:dyDescent="0.25">
      <c r="N47" s="85">
        <v>37925</v>
      </c>
      <c r="O47" s="86">
        <v>657</v>
      </c>
      <c r="P47" s="86">
        <v>107</v>
      </c>
      <c r="Q47" s="86">
        <v>550</v>
      </c>
      <c r="R47" s="87">
        <v>2413534282</v>
      </c>
      <c r="S47" s="177">
        <f t="shared" si="0"/>
        <v>2.272923672974847E-2</v>
      </c>
      <c r="T47" s="87">
        <v>1487856941</v>
      </c>
      <c r="U47" s="177">
        <f t="shared" si="1"/>
        <v>-2.570416425816302E-2</v>
      </c>
      <c r="V47" s="87">
        <v>925677341</v>
      </c>
      <c r="W47" s="177">
        <f t="shared" si="2"/>
        <v>0.11154336841118417</v>
      </c>
      <c r="X47" s="88" t="s">
        <v>15</v>
      </c>
      <c r="Y47" s="88" t="s">
        <v>15</v>
      </c>
      <c r="Z47" s="88"/>
      <c r="AA47" s="88"/>
      <c r="AB47" s="88" t="s">
        <v>15</v>
      </c>
      <c r="AC47" s="88" t="s">
        <v>15</v>
      </c>
    </row>
    <row r="48" spans="14:29" ht="15.75" x14ac:dyDescent="0.25">
      <c r="N48" s="85">
        <v>37955</v>
      </c>
      <c r="O48" s="86">
        <v>517</v>
      </c>
      <c r="P48" s="86">
        <v>74</v>
      </c>
      <c r="Q48" s="86">
        <v>443</v>
      </c>
      <c r="R48" s="87">
        <v>1790130651</v>
      </c>
      <c r="S48" s="177">
        <f t="shared" si="0"/>
        <v>-0.2582949144950244</v>
      </c>
      <c r="T48" s="87">
        <v>1003206043</v>
      </c>
      <c r="U48" s="177">
        <f t="shared" si="1"/>
        <v>-0.32573756565215362</v>
      </c>
      <c r="V48" s="87">
        <v>786924608</v>
      </c>
      <c r="W48" s="177">
        <f t="shared" si="2"/>
        <v>-0.14989319372353527</v>
      </c>
      <c r="X48" s="88" t="s">
        <v>15</v>
      </c>
      <c r="Y48" s="88" t="s">
        <v>15</v>
      </c>
      <c r="Z48" s="88"/>
      <c r="AA48" s="88"/>
      <c r="AB48" s="88" t="s">
        <v>15</v>
      </c>
      <c r="AC48" s="88" t="s">
        <v>15</v>
      </c>
    </row>
    <row r="49" spans="14:29" ht="15.75" x14ac:dyDescent="0.25">
      <c r="N49" s="85">
        <v>37986</v>
      </c>
      <c r="O49" s="86">
        <v>805</v>
      </c>
      <c r="P49" s="86">
        <v>169</v>
      </c>
      <c r="Q49" s="86">
        <v>636</v>
      </c>
      <c r="R49" s="87">
        <v>5233168547</v>
      </c>
      <c r="S49" s="177">
        <f t="shared" si="0"/>
        <v>1.9233444743693178</v>
      </c>
      <c r="T49" s="87">
        <v>4131462097</v>
      </c>
      <c r="U49" s="177">
        <f t="shared" si="1"/>
        <v>3.11825878225895</v>
      </c>
      <c r="V49" s="87">
        <v>1101706450</v>
      </c>
      <c r="W49" s="177">
        <f t="shared" si="2"/>
        <v>0.40001524771226871</v>
      </c>
      <c r="X49" s="88" t="s">
        <v>15</v>
      </c>
      <c r="Y49" s="88" t="s">
        <v>15</v>
      </c>
      <c r="Z49" s="88"/>
      <c r="AA49" s="88"/>
      <c r="AB49" s="88" t="s">
        <v>15</v>
      </c>
      <c r="AC49" s="88" t="s">
        <v>15</v>
      </c>
    </row>
    <row r="50" spans="14:29" ht="15.75" x14ac:dyDescent="0.25">
      <c r="N50" s="85">
        <v>38017</v>
      </c>
      <c r="O50" s="86">
        <v>628</v>
      </c>
      <c r="P50" s="86">
        <v>101</v>
      </c>
      <c r="Q50" s="86">
        <v>527</v>
      </c>
      <c r="R50" s="87">
        <v>2287524345</v>
      </c>
      <c r="S50" s="177">
        <f t="shared" si="0"/>
        <v>-0.56287967328868838</v>
      </c>
      <c r="T50" s="87">
        <v>1223694658</v>
      </c>
      <c r="U50" s="177">
        <f t="shared" si="1"/>
        <v>-0.70381075046323971</v>
      </c>
      <c r="V50" s="87">
        <v>1063829687</v>
      </c>
      <c r="W50" s="177">
        <f t="shared" si="2"/>
        <v>-3.4380086455879422E-2</v>
      </c>
      <c r="X50" s="88" t="s">
        <v>15</v>
      </c>
      <c r="Y50" s="88" t="s">
        <v>15</v>
      </c>
      <c r="Z50" s="88"/>
      <c r="AA50" s="88"/>
      <c r="AB50" s="88" t="s">
        <v>15</v>
      </c>
      <c r="AC50" s="88" t="s">
        <v>15</v>
      </c>
    </row>
    <row r="51" spans="14:29" ht="15.75" x14ac:dyDescent="0.25">
      <c r="N51" s="85">
        <v>38046</v>
      </c>
      <c r="O51" s="86">
        <v>521</v>
      </c>
      <c r="P51" s="86">
        <v>83</v>
      </c>
      <c r="Q51" s="86">
        <v>438</v>
      </c>
      <c r="R51" s="87">
        <v>2418372868</v>
      </c>
      <c r="S51" s="177">
        <f t="shared" si="0"/>
        <v>5.7200931341344852E-2</v>
      </c>
      <c r="T51" s="87">
        <v>1580887596</v>
      </c>
      <c r="U51" s="177">
        <f t="shared" si="1"/>
        <v>0.29189711311136568</v>
      </c>
      <c r="V51" s="87">
        <v>837485272</v>
      </c>
      <c r="W51" s="177">
        <f t="shared" si="2"/>
        <v>-0.21276377014660242</v>
      </c>
      <c r="X51" s="88" t="s">
        <v>15</v>
      </c>
      <c r="Y51" s="88" t="s">
        <v>15</v>
      </c>
      <c r="Z51" s="88"/>
      <c r="AA51" s="88"/>
      <c r="AB51" s="88" t="s">
        <v>15</v>
      </c>
      <c r="AC51" s="88" t="s">
        <v>15</v>
      </c>
    </row>
    <row r="52" spans="14:29" ht="15.75" x14ac:dyDescent="0.25">
      <c r="N52" s="85">
        <v>38077</v>
      </c>
      <c r="O52" s="86">
        <v>768</v>
      </c>
      <c r="P52" s="86">
        <v>135</v>
      </c>
      <c r="Q52" s="86">
        <v>633</v>
      </c>
      <c r="R52" s="87">
        <v>2976185739</v>
      </c>
      <c r="S52" s="177">
        <f t="shared" si="0"/>
        <v>0.23065627239744568</v>
      </c>
      <c r="T52" s="87">
        <v>1764430414</v>
      </c>
      <c r="U52" s="177">
        <f t="shared" si="1"/>
        <v>0.11610111842512039</v>
      </c>
      <c r="V52" s="87">
        <v>1211755325</v>
      </c>
      <c r="W52" s="177">
        <f t="shared" si="2"/>
        <v>0.44689747451463235</v>
      </c>
      <c r="X52" s="88" t="s">
        <v>15</v>
      </c>
      <c r="Y52" s="88" t="s">
        <v>15</v>
      </c>
      <c r="Z52" s="88"/>
      <c r="AA52" s="88"/>
      <c r="AB52" s="88" t="s">
        <v>15</v>
      </c>
      <c r="AC52" s="88" t="s">
        <v>15</v>
      </c>
    </row>
    <row r="53" spans="14:29" ht="15.75" x14ac:dyDescent="0.25">
      <c r="N53" s="85">
        <v>38107</v>
      </c>
      <c r="O53" s="86">
        <v>704</v>
      </c>
      <c r="P53" s="86">
        <v>102</v>
      </c>
      <c r="Q53" s="86">
        <v>602</v>
      </c>
      <c r="R53" s="87">
        <v>3823444341</v>
      </c>
      <c r="S53" s="177">
        <f t="shared" si="0"/>
        <v>0.28467934339497214</v>
      </c>
      <c r="T53" s="87">
        <v>2752848185</v>
      </c>
      <c r="U53" s="177">
        <f t="shared" si="1"/>
        <v>0.56019084864856561</v>
      </c>
      <c r="V53" s="87">
        <v>1070596156</v>
      </c>
      <c r="W53" s="177">
        <f t="shared" si="2"/>
        <v>-0.11649147817856709</v>
      </c>
      <c r="X53" s="88" t="s">
        <v>15</v>
      </c>
      <c r="Y53" s="88" t="s">
        <v>15</v>
      </c>
      <c r="Z53" s="88"/>
      <c r="AA53" s="88"/>
      <c r="AB53" s="88" t="s">
        <v>15</v>
      </c>
      <c r="AC53" s="88" t="s">
        <v>15</v>
      </c>
    </row>
    <row r="54" spans="14:29" ht="15.75" x14ac:dyDescent="0.25">
      <c r="N54" s="85">
        <v>38138</v>
      </c>
      <c r="O54" s="86">
        <v>691</v>
      </c>
      <c r="P54" s="86">
        <v>116</v>
      </c>
      <c r="Q54" s="86">
        <v>575</v>
      </c>
      <c r="R54" s="87">
        <v>2705907536</v>
      </c>
      <c r="S54" s="177">
        <f t="shared" si="0"/>
        <v>-0.29228535983021908</v>
      </c>
      <c r="T54" s="87">
        <v>1661114977</v>
      </c>
      <c r="U54" s="177">
        <f t="shared" si="1"/>
        <v>-0.3965831512063569</v>
      </c>
      <c r="V54" s="87">
        <v>1044792559</v>
      </c>
      <c r="W54" s="177">
        <f t="shared" si="2"/>
        <v>-2.4102082615734655E-2</v>
      </c>
      <c r="X54" s="88" t="s">
        <v>15</v>
      </c>
      <c r="Y54" s="88" t="s">
        <v>15</v>
      </c>
      <c r="Z54" s="88"/>
      <c r="AA54" s="88"/>
      <c r="AB54" s="88" t="s">
        <v>15</v>
      </c>
      <c r="AC54" s="88" t="s">
        <v>15</v>
      </c>
    </row>
    <row r="55" spans="14:29" ht="15.75" x14ac:dyDescent="0.25">
      <c r="N55" s="85">
        <v>38168</v>
      </c>
      <c r="O55" s="86">
        <v>808</v>
      </c>
      <c r="P55" s="86">
        <v>133</v>
      </c>
      <c r="Q55" s="86">
        <v>675</v>
      </c>
      <c r="R55" s="87">
        <v>3585269423</v>
      </c>
      <c r="S55" s="177">
        <f t="shared" si="0"/>
        <v>0.32497854243013569</v>
      </c>
      <c r="T55" s="87">
        <v>2276877197</v>
      </c>
      <c r="U55" s="177">
        <f t="shared" si="1"/>
        <v>0.37069211254243006</v>
      </c>
      <c r="V55" s="87">
        <v>1308392226</v>
      </c>
      <c r="W55" s="177">
        <f t="shared" si="2"/>
        <v>0.2522985684854977</v>
      </c>
      <c r="X55" s="88" t="s">
        <v>15</v>
      </c>
      <c r="Y55" s="88" t="s">
        <v>15</v>
      </c>
      <c r="Z55" s="88"/>
      <c r="AA55" s="88"/>
      <c r="AB55" s="88" t="s">
        <v>15</v>
      </c>
      <c r="AC55" s="88" t="s">
        <v>15</v>
      </c>
    </row>
    <row r="56" spans="14:29" ht="15.75" x14ac:dyDescent="0.25">
      <c r="N56" s="85">
        <v>38199</v>
      </c>
      <c r="O56" s="86">
        <v>824</v>
      </c>
      <c r="P56" s="86">
        <v>142</v>
      </c>
      <c r="Q56" s="86">
        <v>682</v>
      </c>
      <c r="R56" s="87">
        <v>3699907804</v>
      </c>
      <c r="S56" s="177">
        <f t="shared" si="0"/>
        <v>3.1974830193953974E-2</v>
      </c>
      <c r="T56" s="87">
        <v>2335595392</v>
      </c>
      <c r="U56" s="177">
        <f t="shared" si="1"/>
        <v>2.5788916098490766E-2</v>
      </c>
      <c r="V56" s="87">
        <v>1364312412</v>
      </c>
      <c r="W56" s="177">
        <f t="shared" si="2"/>
        <v>4.2739619579488464E-2</v>
      </c>
      <c r="X56" s="88" t="s">
        <v>15</v>
      </c>
      <c r="Y56" s="88" t="s">
        <v>15</v>
      </c>
      <c r="Z56" s="88"/>
      <c r="AA56" s="88"/>
      <c r="AB56" s="88" t="s">
        <v>15</v>
      </c>
      <c r="AC56" s="88" t="s">
        <v>15</v>
      </c>
    </row>
    <row r="57" spans="14:29" ht="15.75" x14ac:dyDescent="0.25">
      <c r="N57" s="85">
        <v>38230</v>
      </c>
      <c r="O57" s="86">
        <v>754</v>
      </c>
      <c r="P57" s="86">
        <v>121</v>
      </c>
      <c r="Q57" s="86">
        <v>633</v>
      </c>
      <c r="R57" s="87">
        <v>4687654405</v>
      </c>
      <c r="S57" s="177">
        <f t="shared" si="0"/>
        <v>0.26696519300619848</v>
      </c>
      <c r="T57" s="87">
        <v>3368235540</v>
      </c>
      <c r="U57" s="177">
        <f t="shared" si="1"/>
        <v>0.44213143746431927</v>
      </c>
      <c r="V57" s="87">
        <v>1319418865</v>
      </c>
      <c r="W57" s="177">
        <f t="shared" si="2"/>
        <v>-3.290562088648652E-2</v>
      </c>
      <c r="X57" s="88" t="s">
        <v>15</v>
      </c>
      <c r="Y57" s="88" t="s">
        <v>15</v>
      </c>
      <c r="Z57" s="88"/>
      <c r="AA57" s="88"/>
      <c r="AB57" s="88" t="s">
        <v>15</v>
      </c>
      <c r="AC57" s="88" t="s">
        <v>15</v>
      </c>
    </row>
    <row r="58" spans="14:29" ht="15.75" x14ac:dyDescent="0.25">
      <c r="N58" s="85">
        <v>38260</v>
      </c>
      <c r="O58" s="86">
        <v>735</v>
      </c>
      <c r="P58" s="86">
        <v>129</v>
      </c>
      <c r="Q58" s="86">
        <v>606</v>
      </c>
      <c r="R58" s="87">
        <v>4134843004</v>
      </c>
      <c r="S58" s="177">
        <f t="shared" si="0"/>
        <v>-0.11792921432312797</v>
      </c>
      <c r="T58" s="87">
        <v>3004938248</v>
      </c>
      <c r="U58" s="177">
        <f t="shared" si="1"/>
        <v>-0.10785982384117943</v>
      </c>
      <c r="V58" s="87">
        <v>1129904756</v>
      </c>
      <c r="W58" s="177">
        <f t="shared" si="2"/>
        <v>-0.14363453034302343</v>
      </c>
      <c r="X58" s="88" t="s">
        <v>15</v>
      </c>
      <c r="Y58" s="88" t="s">
        <v>15</v>
      </c>
      <c r="Z58" s="88"/>
      <c r="AA58" s="88"/>
      <c r="AB58" s="88" t="s">
        <v>15</v>
      </c>
      <c r="AC58" s="88" t="s">
        <v>15</v>
      </c>
    </row>
    <row r="59" spans="14:29" ht="15.75" x14ac:dyDescent="0.25">
      <c r="N59" s="85">
        <v>38291</v>
      </c>
      <c r="O59" s="86">
        <v>746</v>
      </c>
      <c r="P59" s="86">
        <v>156</v>
      </c>
      <c r="Q59" s="86">
        <v>590</v>
      </c>
      <c r="R59" s="87">
        <v>3885825599</v>
      </c>
      <c r="S59" s="177">
        <f t="shared" si="0"/>
        <v>-6.0224149927603832E-2</v>
      </c>
      <c r="T59" s="87">
        <v>2706615178</v>
      </c>
      <c r="U59" s="177">
        <f t="shared" si="1"/>
        <v>-9.927760418988818E-2</v>
      </c>
      <c r="V59" s="87">
        <v>1179210421</v>
      </c>
      <c r="W59" s="177">
        <f t="shared" si="2"/>
        <v>4.3637009879087474E-2</v>
      </c>
      <c r="X59" s="88" t="s">
        <v>15</v>
      </c>
      <c r="Y59" s="88" t="s">
        <v>15</v>
      </c>
      <c r="Z59" s="88"/>
      <c r="AA59" s="88"/>
      <c r="AB59" s="88" t="s">
        <v>15</v>
      </c>
      <c r="AC59" s="88" t="s">
        <v>15</v>
      </c>
    </row>
    <row r="60" spans="14:29" ht="15.75" x14ac:dyDescent="0.25">
      <c r="N60" s="85">
        <v>38321</v>
      </c>
      <c r="O60" s="86">
        <v>764</v>
      </c>
      <c r="P60" s="86">
        <v>145</v>
      </c>
      <c r="Q60" s="86">
        <v>619</v>
      </c>
      <c r="R60" s="87">
        <v>3956774842</v>
      </c>
      <c r="S60" s="177">
        <f t="shared" si="0"/>
        <v>1.8258473313433887E-2</v>
      </c>
      <c r="T60" s="87">
        <v>2595158020</v>
      </c>
      <c r="U60" s="177">
        <f t="shared" si="1"/>
        <v>-4.1179536310130049E-2</v>
      </c>
      <c r="V60" s="87">
        <v>1361616822</v>
      </c>
      <c r="W60" s="177">
        <f t="shared" si="2"/>
        <v>0.15468520100535987</v>
      </c>
      <c r="X60" s="88" t="s">
        <v>15</v>
      </c>
      <c r="Y60" s="88" t="s">
        <v>15</v>
      </c>
      <c r="Z60" s="88"/>
      <c r="AA60" s="88"/>
      <c r="AB60" s="88" t="s">
        <v>15</v>
      </c>
      <c r="AC60" s="88" t="s">
        <v>15</v>
      </c>
    </row>
    <row r="61" spans="14:29" ht="15.75" x14ac:dyDescent="0.25">
      <c r="N61" s="85">
        <v>38352</v>
      </c>
      <c r="O61" s="86">
        <v>922</v>
      </c>
      <c r="P61" s="86">
        <v>211</v>
      </c>
      <c r="Q61" s="86">
        <v>711</v>
      </c>
      <c r="R61" s="87">
        <v>6006909888</v>
      </c>
      <c r="S61" s="177">
        <f t="shared" si="0"/>
        <v>0.51813285513201812</v>
      </c>
      <c r="T61" s="87">
        <v>4671296767</v>
      </c>
      <c r="U61" s="177">
        <f t="shared" si="1"/>
        <v>0.80000475154110262</v>
      </c>
      <c r="V61" s="87">
        <v>1335613121</v>
      </c>
      <c r="W61" s="177">
        <f t="shared" si="2"/>
        <v>-1.909766432071891E-2</v>
      </c>
      <c r="X61" s="88" t="s">
        <v>15</v>
      </c>
      <c r="Y61" s="88" t="s">
        <v>15</v>
      </c>
      <c r="Z61" s="88"/>
      <c r="AA61" s="88"/>
      <c r="AB61" s="88" t="s">
        <v>15</v>
      </c>
      <c r="AC61" s="88" t="s">
        <v>15</v>
      </c>
    </row>
    <row r="62" spans="14:29" ht="15.75" x14ac:dyDescent="0.25">
      <c r="N62" s="85">
        <v>38383</v>
      </c>
      <c r="O62" s="86">
        <v>742</v>
      </c>
      <c r="P62" s="86">
        <v>122</v>
      </c>
      <c r="Q62" s="86">
        <v>620</v>
      </c>
      <c r="R62" s="87">
        <v>3800146518</v>
      </c>
      <c r="S62" s="177">
        <f t="shared" si="0"/>
        <v>-0.36737081313779152</v>
      </c>
      <c r="T62" s="87">
        <v>2428955902</v>
      </c>
      <c r="U62" s="177">
        <f t="shared" si="1"/>
        <v>-0.48002534988588963</v>
      </c>
      <c r="V62" s="87">
        <v>1371190616</v>
      </c>
      <c r="W62" s="177">
        <f t="shared" si="2"/>
        <v>2.6637575238376288E-2</v>
      </c>
      <c r="X62" s="88" t="s">
        <v>15</v>
      </c>
      <c r="Y62" s="88" t="s">
        <v>15</v>
      </c>
      <c r="Z62" s="88"/>
      <c r="AA62" s="88"/>
      <c r="AB62" s="88" t="s">
        <v>15</v>
      </c>
      <c r="AC62" s="88" t="s">
        <v>15</v>
      </c>
    </row>
    <row r="63" spans="14:29" ht="15.75" x14ac:dyDescent="0.25">
      <c r="N63" s="85">
        <v>38411</v>
      </c>
      <c r="O63" s="86">
        <v>653</v>
      </c>
      <c r="P63" s="86">
        <v>126</v>
      </c>
      <c r="Q63" s="86">
        <v>527</v>
      </c>
      <c r="R63" s="87">
        <v>3339563538</v>
      </c>
      <c r="S63" s="177">
        <f t="shared" si="0"/>
        <v>-0.1212013741623843</v>
      </c>
      <c r="T63" s="87">
        <v>2144504853</v>
      </c>
      <c r="U63" s="177">
        <f t="shared" si="1"/>
        <v>-0.1171083628013927</v>
      </c>
      <c r="V63" s="87">
        <v>1195058685</v>
      </c>
      <c r="W63" s="177">
        <f t="shared" si="2"/>
        <v>-0.12845182058918059</v>
      </c>
      <c r="X63" s="88" t="s">
        <v>15</v>
      </c>
      <c r="Y63" s="88" t="s">
        <v>15</v>
      </c>
      <c r="Z63" s="88"/>
      <c r="AA63" s="88"/>
      <c r="AB63" s="88" t="s">
        <v>15</v>
      </c>
      <c r="AC63" s="88" t="s">
        <v>15</v>
      </c>
    </row>
    <row r="64" spans="14:29" ht="15.75" x14ac:dyDescent="0.25">
      <c r="N64" s="85">
        <v>38442</v>
      </c>
      <c r="O64" s="86">
        <v>831</v>
      </c>
      <c r="P64" s="86">
        <v>142</v>
      </c>
      <c r="Q64" s="86">
        <v>689</v>
      </c>
      <c r="R64" s="87">
        <v>4683078312</v>
      </c>
      <c r="S64" s="177">
        <f t="shared" si="0"/>
        <v>0.40230250411842894</v>
      </c>
      <c r="T64" s="87">
        <v>3003588046</v>
      </c>
      <c r="U64" s="177">
        <f t="shared" si="1"/>
        <v>0.40059745810237146</v>
      </c>
      <c r="V64" s="87">
        <v>1679490266</v>
      </c>
      <c r="W64" s="177">
        <f t="shared" si="2"/>
        <v>0.40536216930635494</v>
      </c>
      <c r="X64" s="88" t="s">
        <v>15</v>
      </c>
      <c r="Y64" s="88" t="s">
        <v>15</v>
      </c>
      <c r="Z64" s="88"/>
      <c r="AA64" s="88"/>
      <c r="AB64" s="88" t="s">
        <v>15</v>
      </c>
      <c r="AC64" s="88" t="s">
        <v>15</v>
      </c>
    </row>
    <row r="65" spans="14:29" ht="15.75" x14ac:dyDescent="0.25">
      <c r="N65" s="85">
        <v>38472</v>
      </c>
      <c r="O65" s="86">
        <v>765</v>
      </c>
      <c r="P65" s="86">
        <v>154</v>
      </c>
      <c r="Q65" s="86">
        <v>611</v>
      </c>
      <c r="R65" s="87">
        <v>4938457863</v>
      </c>
      <c r="S65" s="177">
        <f t="shared" si="0"/>
        <v>5.4532410945512311E-2</v>
      </c>
      <c r="T65" s="87">
        <v>3545654423</v>
      </c>
      <c r="U65" s="177">
        <f t="shared" si="1"/>
        <v>0.18047294392514712</v>
      </c>
      <c r="V65" s="87">
        <v>1392803440</v>
      </c>
      <c r="W65" s="177">
        <f t="shared" si="2"/>
        <v>-0.17069871246279678</v>
      </c>
      <c r="X65" s="88" t="s">
        <v>15</v>
      </c>
      <c r="Y65" s="88" t="s">
        <v>15</v>
      </c>
      <c r="Z65" s="88"/>
      <c r="AA65" s="88"/>
      <c r="AB65" s="88" t="s">
        <v>15</v>
      </c>
      <c r="AC65" s="88" t="s">
        <v>15</v>
      </c>
    </row>
    <row r="66" spans="14:29" ht="15.75" x14ac:dyDescent="0.25">
      <c r="N66" s="85">
        <v>38503</v>
      </c>
      <c r="O66" s="86">
        <v>776</v>
      </c>
      <c r="P66" s="86">
        <v>173</v>
      </c>
      <c r="Q66" s="86">
        <v>603</v>
      </c>
      <c r="R66" s="87">
        <v>5228437392</v>
      </c>
      <c r="S66" s="177">
        <f t="shared" si="0"/>
        <v>5.8718639916438331E-2</v>
      </c>
      <c r="T66" s="87">
        <v>3813632545</v>
      </c>
      <c r="U66" s="177">
        <f t="shared" si="1"/>
        <v>7.5579312033816848E-2</v>
      </c>
      <c r="V66" s="87">
        <v>1414804847</v>
      </c>
      <c r="W66" s="177">
        <f t="shared" si="2"/>
        <v>1.5796490996604629E-2</v>
      </c>
      <c r="X66" s="88" t="s">
        <v>15</v>
      </c>
      <c r="Y66" s="88" t="s">
        <v>15</v>
      </c>
      <c r="Z66" s="88"/>
      <c r="AA66" s="88"/>
      <c r="AB66" s="88" t="s">
        <v>15</v>
      </c>
      <c r="AC66" s="88" t="s">
        <v>15</v>
      </c>
    </row>
    <row r="67" spans="14:29" ht="15.75" x14ac:dyDescent="0.25">
      <c r="N67" s="85">
        <v>38533</v>
      </c>
      <c r="O67" s="86">
        <v>1020</v>
      </c>
      <c r="P67" s="86">
        <v>203</v>
      </c>
      <c r="Q67" s="86">
        <v>817</v>
      </c>
      <c r="R67" s="87">
        <v>5848117255</v>
      </c>
      <c r="S67" s="177">
        <f t="shared" si="0"/>
        <v>0.11852104492026028</v>
      </c>
      <c r="T67" s="87">
        <v>3749478598</v>
      </c>
      <c r="U67" s="177">
        <f t="shared" si="1"/>
        <v>-1.6822267547541125E-2</v>
      </c>
      <c r="V67" s="87">
        <v>2098638657</v>
      </c>
      <c r="W67" s="177">
        <f t="shared" si="2"/>
        <v>0.48334143853834277</v>
      </c>
      <c r="X67" s="88" t="s">
        <v>15</v>
      </c>
      <c r="Y67" s="88" t="s">
        <v>15</v>
      </c>
      <c r="Z67" s="88"/>
      <c r="AA67" s="88"/>
      <c r="AB67" s="88" t="s">
        <v>15</v>
      </c>
      <c r="AC67" s="88" t="s">
        <v>15</v>
      </c>
    </row>
    <row r="68" spans="14:29" ht="15.75" x14ac:dyDescent="0.25">
      <c r="N68" s="85">
        <v>38564</v>
      </c>
      <c r="O68" s="86">
        <v>759</v>
      </c>
      <c r="P68" s="86">
        <v>188</v>
      </c>
      <c r="Q68" s="86">
        <v>571</v>
      </c>
      <c r="R68" s="87">
        <v>5770078914</v>
      </c>
      <c r="S68" s="177">
        <f t="shared" ref="S68:S131" si="3">R68/R67-1</f>
        <v>-1.3344181998621751E-2</v>
      </c>
      <c r="T68" s="87">
        <v>4311250335</v>
      </c>
      <c r="U68" s="177">
        <f t="shared" ref="U68:U131" si="4">T68/T67-1</f>
        <v>0.14982662850766859</v>
      </c>
      <c r="V68" s="87">
        <v>1458828579</v>
      </c>
      <c r="W68" s="177">
        <f t="shared" ref="W68:W131" si="5">V68/V67-1</f>
        <v>-0.30486909972134379</v>
      </c>
      <c r="X68" s="88" t="s">
        <v>15</v>
      </c>
      <c r="Y68" s="88" t="s">
        <v>15</v>
      </c>
      <c r="Z68" s="88"/>
      <c r="AA68" s="88"/>
      <c r="AB68" s="88" t="s">
        <v>15</v>
      </c>
      <c r="AC68" s="88" t="s">
        <v>15</v>
      </c>
    </row>
    <row r="69" spans="14:29" ht="15.75" x14ac:dyDescent="0.25">
      <c r="N69" s="85">
        <v>38595</v>
      </c>
      <c r="O69" s="86">
        <v>819</v>
      </c>
      <c r="P69" s="86">
        <v>203</v>
      </c>
      <c r="Q69" s="86">
        <v>616</v>
      </c>
      <c r="R69" s="87">
        <v>5673540170</v>
      </c>
      <c r="S69" s="177">
        <f t="shared" si="3"/>
        <v>-1.6730922650947999E-2</v>
      </c>
      <c r="T69" s="87">
        <v>4136001191</v>
      </c>
      <c r="U69" s="177">
        <f t="shared" si="4"/>
        <v>-4.0649261903739631E-2</v>
      </c>
      <c r="V69" s="87">
        <v>1537538979</v>
      </c>
      <c r="W69" s="177">
        <f t="shared" si="5"/>
        <v>5.3954522918624459E-2</v>
      </c>
      <c r="X69" s="88" t="s">
        <v>15</v>
      </c>
      <c r="Y69" s="88" t="s">
        <v>15</v>
      </c>
      <c r="Z69" s="88"/>
      <c r="AA69" s="88"/>
      <c r="AB69" s="88" t="s">
        <v>15</v>
      </c>
      <c r="AC69" s="88" t="s">
        <v>15</v>
      </c>
    </row>
    <row r="70" spans="14:29" ht="15.75" x14ac:dyDescent="0.25">
      <c r="N70" s="85">
        <v>38625</v>
      </c>
      <c r="O70" s="86">
        <v>955</v>
      </c>
      <c r="P70" s="86">
        <v>239</v>
      </c>
      <c r="Q70" s="86">
        <v>716</v>
      </c>
      <c r="R70" s="87">
        <v>8181383912</v>
      </c>
      <c r="S70" s="177">
        <f t="shared" si="3"/>
        <v>0.44202449737832739</v>
      </c>
      <c r="T70" s="87">
        <v>6376574594</v>
      </c>
      <c r="U70" s="177">
        <f t="shared" si="4"/>
        <v>0.54172455459527447</v>
      </c>
      <c r="V70" s="87">
        <v>1804809318</v>
      </c>
      <c r="W70" s="177">
        <f t="shared" si="5"/>
        <v>0.17382995985820782</v>
      </c>
      <c r="X70" s="88" t="s">
        <v>15</v>
      </c>
      <c r="Y70" s="88" t="s">
        <v>15</v>
      </c>
      <c r="Z70" s="88"/>
      <c r="AA70" s="88"/>
      <c r="AB70" s="88" t="s">
        <v>15</v>
      </c>
      <c r="AC70" s="88" t="s">
        <v>15</v>
      </c>
    </row>
    <row r="71" spans="14:29" ht="15.75" x14ac:dyDescent="0.25">
      <c r="N71" s="85">
        <v>38656</v>
      </c>
      <c r="O71" s="86">
        <v>759</v>
      </c>
      <c r="P71" s="86">
        <v>166</v>
      </c>
      <c r="Q71" s="86">
        <v>593</v>
      </c>
      <c r="R71" s="87">
        <v>5351767950</v>
      </c>
      <c r="S71" s="177">
        <f t="shared" si="3"/>
        <v>-0.34586030828472381</v>
      </c>
      <c r="T71" s="87">
        <v>3887937451</v>
      </c>
      <c r="U71" s="177">
        <f t="shared" si="4"/>
        <v>-0.39027805702165996</v>
      </c>
      <c r="V71" s="87">
        <v>1463830499</v>
      </c>
      <c r="W71" s="177">
        <f t="shared" si="5"/>
        <v>-0.18892789149485101</v>
      </c>
      <c r="X71" s="88" t="s">
        <v>15</v>
      </c>
      <c r="Y71" s="88" t="s">
        <v>15</v>
      </c>
      <c r="Z71" s="88"/>
      <c r="AA71" s="88"/>
      <c r="AB71" s="88" t="s">
        <v>15</v>
      </c>
      <c r="AC71" s="88" t="s">
        <v>15</v>
      </c>
    </row>
    <row r="72" spans="14:29" ht="15.75" x14ac:dyDescent="0.25">
      <c r="N72" s="85">
        <v>38686</v>
      </c>
      <c r="O72" s="86">
        <v>778</v>
      </c>
      <c r="P72" s="86">
        <v>182</v>
      </c>
      <c r="Q72" s="86">
        <v>596</v>
      </c>
      <c r="R72" s="87">
        <v>7226922951</v>
      </c>
      <c r="S72" s="177">
        <f t="shared" si="3"/>
        <v>0.35038047585751553</v>
      </c>
      <c r="T72" s="87">
        <v>5439124716</v>
      </c>
      <c r="U72" s="177">
        <f t="shared" si="4"/>
        <v>0.39897433653440739</v>
      </c>
      <c r="V72" s="87">
        <v>1787798235</v>
      </c>
      <c r="W72" s="177">
        <f t="shared" si="5"/>
        <v>0.22131506087714059</v>
      </c>
      <c r="X72" s="88" t="s">
        <v>15</v>
      </c>
      <c r="Y72" s="88" t="s">
        <v>15</v>
      </c>
      <c r="Z72" s="88"/>
      <c r="AA72" s="88"/>
      <c r="AB72" s="88" t="s">
        <v>15</v>
      </c>
      <c r="AC72" s="88" t="s">
        <v>15</v>
      </c>
    </row>
    <row r="73" spans="14:29" ht="15.75" x14ac:dyDescent="0.25">
      <c r="N73" s="85">
        <v>38717</v>
      </c>
      <c r="O73" s="86">
        <v>886</v>
      </c>
      <c r="P73" s="86">
        <v>240</v>
      </c>
      <c r="Q73" s="86">
        <v>646</v>
      </c>
      <c r="R73" s="87">
        <v>7647840303</v>
      </c>
      <c r="S73" s="177">
        <f t="shared" si="3"/>
        <v>5.8242955522551654E-2</v>
      </c>
      <c r="T73" s="87">
        <v>5992142007</v>
      </c>
      <c r="U73" s="177">
        <f t="shared" si="4"/>
        <v>0.10167394937152596</v>
      </c>
      <c r="V73" s="87">
        <v>1655698296</v>
      </c>
      <c r="W73" s="177">
        <f t="shared" si="5"/>
        <v>-7.3889735661362255E-2</v>
      </c>
      <c r="X73" s="88" t="s">
        <v>15</v>
      </c>
      <c r="Y73" s="88" t="s">
        <v>15</v>
      </c>
      <c r="Z73" s="88"/>
      <c r="AA73" s="88"/>
      <c r="AB73" s="88" t="s">
        <v>15</v>
      </c>
      <c r="AC73" s="88" t="s">
        <v>15</v>
      </c>
    </row>
    <row r="74" spans="14:29" ht="15.75" x14ac:dyDescent="0.25">
      <c r="N74" s="85">
        <v>38748</v>
      </c>
      <c r="O74" s="86">
        <v>781</v>
      </c>
      <c r="P74" s="86">
        <v>173</v>
      </c>
      <c r="Q74" s="86">
        <v>608</v>
      </c>
      <c r="R74" s="87">
        <v>5543163607</v>
      </c>
      <c r="S74" s="177">
        <f t="shared" si="3"/>
        <v>-0.2751988290307793</v>
      </c>
      <c r="T74" s="87">
        <v>3778111726</v>
      </c>
      <c r="U74" s="177">
        <f t="shared" si="4"/>
        <v>-0.36948895376871527</v>
      </c>
      <c r="V74" s="87">
        <v>1765051881</v>
      </c>
      <c r="W74" s="177">
        <f t="shared" si="5"/>
        <v>6.6046806513111234E-2</v>
      </c>
      <c r="X74" s="88" t="s">
        <v>15</v>
      </c>
      <c r="Y74" s="88" t="s">
        <v>15</v>
      </c>
      <c r="Z74" s="88"/>
      <c r="AA74" s="88"/>
      <c r="AB74" s="88" t="s">
        <v>15</v>
      </c>
      <c r="AC74" s="88" t="s">
        <v>15</v>
      </c>
    </row>
    <row r="75" spans="14:29" ht="15.75" x14ac:dyDescent="0.25">
      <c r="N75" s="85">
        <v>38776</v>
      </c>
      <c r="O75" s="86">
        <v>658</v>
      </c>
      <c r="P75" s="86">
        <v>130</v>
      </c>
      <c r="Q75" s="86">
        <v>528</v>
      </c>
      <c r="R75" s="87">
        <v>4778079234</v>
      </c>
      <c r="S75" s="177">
        <f t="shared" si="3"/>
        <v>-0.13802305456650033</v>
      </c>
      <c r="T75" s="87">
        <v>3430620078</v>
      </c>
      <c r="U75" s="177">
        <f t="shared" si="4"/>
        <v>-9.1974952886822114E-2</v>
      </c>
      <c r="V75" s="87">
        <v>1347459156</v>
      </c>
      <c r="W75" s="177">
        <f t="shared" si="5"/>
        <v>-0.2365894903686403</v>
      </c>
      <c r="X75" s="88" t="s">
        <v>15</v>
      </c>
      <c r="Y75" s="88" t="s">
        <v>15</v>
      </c>
      <c r="Z75" s="88"/>
      <c r="AA75" s="88"/>
      <c r="AB75" s="88" t="s">
        <v>15</v>
      </c>
      <c r="AC75" s="88" t="s">
        <v>15</v>
      </c>
    </row>
    <row r="76" spans="14:29" ht="15.75" x14ac:dyDescent="0.25">
      <c r="N76" s="85">
        <v>38807</v>
      </c>
      <c r="O76" s="86">
        <v>876</v>
      </c>
      <c r="P76" s="86">
        <v>196</v>
      </c>
      <c r="Q76" s="86">
        <v>680</v>
      </c>
      <c r="R76" s="87">
        <v>6405472787</v>
      </c>
      <c r="S76" s="177">
        <f t="shared" si="3"/>
        <v>0.34059576522292545</v>
      </c>
      <c r="T76" s="87">
        <v>4464305328</v>
      </c>
      <c r="U76" s="177">
        <f t="shared" si="4"/>
        <v>0.30131149077942299</v>
      </c>
      <c r="V76" s="87">
        <v>1941167459</v>
      </c>
      <c r="W76" s="177">
        <f t="shared" si="5"/>
        <v>0.44061320920661728</v>
      </c>
      <c r="X76" s="88" t="s">
        <v>15</v>
      </c>
      <c r="Y76" s="88" t="s">
        <v>15</v>
      </c>
      <c r="Z76" s="88"/>
      <c r="AA76" s="88"/>
      <c r="AB76" s="88" t="s">
        <v>15</v>
      </c>
      <c r="AC76" s="88" t="s">
        <v>15</v>
      </c>
    </row>
    <row r="77" spans="14:29" ht="15.75" x14ac:dyDescent="0.25">
      <c r="N77" s="85">
        <v>38837</v>
      </c>
      <c r="O77" s="86">
        <v>707</v>
      </c>
      <c r="P77" s="86">
        <v>148</v>
      </c>
      <c r="Q77" s="86">
        <v>559</v>
      </c>
      <c r="R77" s="87">
        <v>6069971208</v>
      </c>
      <c r="S77" s="177">
        <f t="shared" si="3"/>
        <v>-5.2377332658551823E-2</v>
      </c>
      <c r="T77" s="87">
        <v>4649917824</v>
      </c>
      <c r="U77" s="177">
        <f t="shared" si="4"/>
        <v>4.1577016436542547E-2</v>
      </c>
      <c r="V77" s="87">
        <v>1420053384</v>
      </c>
      <c r="W77" s="177">
        <f t="shared" si="5"/>
        <v>-0.26845395155575813</v>
      </c>
      <c r="X77" s="88" t="s">
        <v>15</v>
      </c>
      <c r="Y77" s="88" t="s">
        <v>15</v>
      </c>
      <c r="Z77" s="88"/>
      <c r="AA77" s="88"/>
      <c r="AB77" s="88" t="s">
        <v>15</v>
      </c>
      <c r="AC77" s="88" t="s">
        <v>15</v>
      </c>
    </row>
    <row r="78" spans="14:29" ht="15.75" x14ac:dyDescent="0.25">
      <c r="N78" s="85">
        <v>38868</v>
      </c>
      <c r="O78" s="86">
        <v>832</v>
      </c>
      <c r="P78" s="86">
        <v>156</v>
      </c>
      <c r="Q78" s="86">
        <v>676</v>
      </c>
      <c r="R78" s="87">
        <v>5578652437</v>
      </c>
      <c r="S78" s="177">
        <f t="shared" si="3"/>
        <v>-8.0942520839713317E-2</v>
      </c>
      <c r="T78" s="87">
        <v>3559357567</v>
      </c>
      <c r="U78" s="177">
        <f t="shared" si="4"/>
        <v>-0.23453323225868694</v>
      </c>
      <c r="V78" s="87">
        <v>2019294870</v>
      </c>
      <c r="W78" s="177">
        <f t="shared" si="5"/>
        <v>0.42198518221340331</v>
      </c>
      <c r="X78" s="88" t="s">
        <v>15</v>
      </c>
      <c r="Y78" s="88" t="s">
        <v>15</v>
      </c>
      <c r="Z78" s="88"/>
      <c r="AA78" s="88"/>
      <c r="AB78" s="88" t="s">
        <v>15</v>
      </c>
      <c r="AC78" s="88" t="s">
        <v>15</v>
      </c>
    </row>
    <row r="79" spans="14:29" ht="15.75" x14ac:dyDescent="0.25">
      <c r="N79" s="85">
        <v>38898</v>
      </c>
      <c r="O79" s="86">
        <v>942</v>
      </c>
      <c r="P79" s="86">
        <v>194</v>
      </c>
      <c r="Q79" s="86">
        <v>748</v>
      </c>
      <c r="R79" s="87">
        <v>7150149938</v>
      </c>
      <c r="S79" s="177">
        <f t="shared" si="3"/>
        <v>0.28169840633504228</v>
      </c>
      <c r="T79" s="87">
        <v>5278643525</v>
      </c>
      <c r="U79" s="177">
        <f t="shared" si="4"/>
        <v>0.48303266127013411</v>
      </c>
      <c r="V79" s="87">
        <v>1871506413</v>
      </c>
      <c r="W79" s="177">
        <f t="shared" si="5"/>
        <v>-7.3188150574561739E-2</v>
      </c>
      <c r="X79" s="88" t="s">
        <v>15</v>
      </c>
      <c r="Y79" s="88" t="s">
        <v>15</v>
      </c>
      <c r="Z79" s="88"/>
      <c r="AA79" s="88"/>
      <c r="AB79" s="88" t="s">
        <v>15</v>
      </c>
      <c r="AC79" s="88" t="s">
        <v>15</v>
      </c>
    </row>
    <row r="80" spans="14:29" ht="15.75" x14ac:dyDescent="0.25">
      <c r="N80" s="85">
        <v>38929</v>
      </c>
      <c r="O80" s="86">
        <v>770</v>
      </c>
      <c r="P80" s="86">
        <v>168</v>
      </c>
      <c r="Q80" s="86">
        <v>602</v>
      </c>
      <c r="R80" s="87">
        <v>5203754350</v>
      </c>
      <c r="S80" s="177">
        <f t="shared" si="3"/>
        <v>-0.27221745066571779</v>
      </c>
      <c r="T80" s="87">
        <v>3695173578</v>
      </c>
      <c r="U80" s="177">
        <f t="shared" si="4"/>
        <v>-0.29997667762571634</v>
      </c>
      <c r="V80" s="87">
        <v>1508580772</v>
      </c>
      <c r="W80" s="177">
        <f t="shared" si="5"/>
        <v>-0.19392166571218694</v>
      </c>
      <c r="X80" s="88" t="s">
        <v>15</v>
      </c>
      <c r="Y80" s="88" t="s">
        <v>15</v>
      </c>
      <c r="Z80" s="88"/>
      <c r="AA80" s="88"/>
      <c r="AB80" s="88" t="s">
        <v>15</v>
      </c>
      <c r="AC80" s="88" t="s">
        <v>15</v>
      </c>
    </row>
    <row r="81" spans="14:29" ht="15.75" x14ac:dyDescent="0.25">
      <c r="N81" s="85">
        <v>38960</v>
      </c>
      <c r="O81" s="86">
        <v>777</v>
      </c>
      <c r="P81" s="86">
        <v>176</v>
      </c>
      <c r="Q81" s="86">
        <v>601</v>
      </c>
      <c r="R81" s="87">
        <v>6950673499</v>
      </c>
      <c r="S81" s="177">
        <f t="shared" si="3"/>
        <v>0.33570361540990112</v>
      </c>
      <c r="T81" s="87">
        <v>5292313114</v>
      </c>
      <c r="U81" s="177">
        <f t="shared" si="4"/>
        <v>0.43222314250916627</v>
      </c>
      <c r="V81" s="87">
        <v>1658360385</v>
      </c>
      <c r="W81" s="177">
        <f t="shared" si="5"/>
        <v>9.9285113386026858E-2</v>
      </c>
      <c r="X81" s="88" t="s">
        <v>15</v>
      </c>
      <c r="Y81" s="88" t="s">
        <v>15</v>
      </c>
      <c r="Z81" s="88"/>
      <c r="AA81" s="88"/>
      <c r="AB81" s="88" t="s">
        <v>15</v>
      </c>
      <c r="AC81" s="88" t="s">
        <v>15</v>
      </c>
    </row>
    <row r="82" spans="14:29" ht="15.75" x14ac:dyDescent="0.25">
      <c r="N82" s="85">
        <v>38990</v>
      </c>
      <c r="O82" s="86">
        <v>747</v>
      </c>
      <c r="P82" s="86">
        <v>170</v>
      </c>
      <c r="Q82" s="86">
        <v>577</v>
      </c>
      <c r="R82" s="87">
        <v>7495857518</v>
      </c>
      <c r="S82" s="177">
        <f t="shared" si="3"/>
        <v>7.8436142782197349E-2</v>
      </c>
      <c r="T82" s="87">
        <v>6110151079</v>
      </c>
      <c r="U82" s="177">
        <f t="shared" si="4"/>
        <v>0.15453317809872891</v>
      </c>
      <c r="V82" s="87">
        <v>1385706439</v>
      </c>
      <c r="W82" s="177">
        <f t="shared" si="5"/>
        <v>-0.16441175782186812</v>
      </c>
      <c r="X82" s="88" t="s">
        <v>15</v>
      </c>
      <c r="Y82" s="88" t="s">
        <v>15</v>
      </c>
      <c r="Z82" s="88"/>
      <c r="AA82" s="88"/>
      <c r="AB82" s="88" t="s">
        <v>15</v>
      </c>
      <c r="AC82" s="88" t="s">
        <v>15</v>
      </c>
    </row>
    <row r="83" spans="14:29" ht="15.75" x14ac:dyDescent="0.25">
      <c r="N83" s="85">
        <v>39021</v>
      </c>
      <c r="O83" s="86">
        <v>754</v>
      </c>
      <c r="P83" s="86">
        <v>147</v>
      </c>
      <c r="Q83" s="86">
        <v>607</v>
      </c>
      <c r="R83" s="87">
        <v>4751901635</v>
      </c>
      <c r="S83" s="177">
        <f t="shared" si="3"/>
        <v>-0.36606297230315099</v>
      </c>
      <c r="T83" s="87">
        <v>3084326999</v>
      </c>
      <c r="U83" s="177">
        <f t="shared" si="4"/>
        <v>-0.49521264546133159</v>
      </c>
      <c r="V83" s="87">
        <v>1667574636</v>
      </c>
      <c r="W83" s="177">
        <f t="shared" si="5"/>
        <v>0.20341119090376103</v>
      </c>
      <c r="X83" s="88" t="s">
        <v>15</v>
      </c>
      <c r="Y83" s="88" t="s">
        <v>15</v>
      </c>
      <c r="Z83" s="88"/>
      <c r="AA83" s="88"/>
      <c r="AB83" s="88" t="s">
        <v>15</v>
      </c>
      <c r="AC83" s="88" t="s">
        <v>15</v>
      </c>
    </row>
    <row r="84" spans="14:29" ht="15.75" x14ac:dyDescent="0.25">
      <c r="N84" s="85">
        <v>39051</v>
      </c>
      <c r="O84" s="86">
        <v>742</v>
      </c>
      <c r="P84" s="86">
        <v>154</v>
      </c>
      <c r="Q84" s="86">
        <v>588</v>
      </c>
      <c r="R84" s="87">
        <v>5160779262</v>
      </c>
      <c r="S84" s="177">
        <f t="shared" si="3"/>
        <v>8.6045052782326881E-2</v>
      </c>
      <c r="T84" s="87">
        <v>3699220959</v>
      </c>
      <c r="U84" s="177">
        <f t="shared" si="4"/>
        <v>0.19936082010738843</v>
      </c>
      <c r="V84" s="87">
        <v>1461558303</v>
      </c>
      <c r="W84" s="177">
        <f t="shared" si="5"/>
        <v>-0.12354249612129509</v>
      </c>
      <c r="X84" s="88" t="s">
        <v>15</v>
      </c>
      <c r="Y84" s="88" t="s">
        <v>15</v>
      </c>
      <c r="Z84" s="88"/>
      <c r="AA84" s="88"/>
      <c r="AB84" s="88" t="s">
        <v>15</v>
      </c>
      <c r="AC84" s="88" t="s">
        <v>15</v>
      </c>
    </row>
    <row r="85" spans="14:29" ht="15.75" x14ac:dyDescent="0.25">
      <c r="N85" s="85">
        <v>39082</v>
      </c>
      <c r="O85" s="86">
        <v>960</v>
      </c>
      <c r="P85" s="86">
        <v>225</v>
      </c>
      <c r="Q85" s="86">
        <v>735</v>
      </c>
      <c r="R85" s="87">
        <v>9016274673</v>
      </c>
      <c r="S85" s="177">
        <f t="shared" si="3"/>
        <v>0.74707620986405976</v>
      </c>
      <c r="T85" s="87">
        <v>7169316733</v>
      </c>
      <c r="U85" s="177">
        <f t="shared" si="4"/>
        <v>0.9380612330164948</v>
      </c>
      <c r="V85" s="87">
        <v>1846957940</v>
      </c>
      <c r="W85" s="177">
        <f t="shared" si="5"/>
        <v>0.26369090867530032</v>
      </c>
      <c r="X85" s="88" t="s">
        <v>15</v>
      </c>
      <c r="Y85" s="88" t="s">
        <v>15</v>
      </c>
      <c r="Z85" s="88"/>
      <c r="AA85" s="88"/>
      <c r="AB85" s="88" t="s">
        <v>15</v>
      </c>
      <c r="AC85" s="88" t="s">
        <v>15</v>
      </c>
    </row>
    <row r="86" spans="14:29" ht="15.75" x14ac:dyDescent="0.25">
      <c r="N86" s="85">
        <v>39113</v>
      </c>
      <c r="O86" s="86">
        <v>824</v>
      </c>
      <c r="P86" s="86">
        <v>163</v>
      </c>
      <c r="Q86" s="86">
        <v>661</v>
      </c>
      <c r="R86" s="87">
        <v>7734413615</v>
      </c>
      <c r="S86" s="177">
        <f t="shared" si="3"/>
        <v>-0.14217191739273893</v>
      </c>
      <c r="T86" s="87">
        <v>6112897271</v>
      </c>
      <c r="U86" s="177">
        <f t="shared" si="4"/>
        <v>-0.14735287912966033</v>
      </c>
      <c r="V86" s="87">
        <v>1621516344</v>
      </c>
      <c r="W86" s="177">
        <f t="shared" si="5"/>
        <v>-0.12206103404823609</v>
      </c>
      <c r="X86" s="88" t="s">
        <v>15</v>
      </c>
      <c r="Y86" s="88" t="s">
        <v>15</v>
      </c>
      <c r="Z86" s="88"/>
      <c r="AA86" s="88"/>
      <c r="AB86" s="88" t="s">
        <v>15</v>
      </c>
      <c r="AC86" s="88" t="s">
        <v>15</v>
      </c>
    </row>
    <row r="87" spans="14:29" ht="15.75" x14ac:dyDescent="0.25">
      <c r="N87" s="85">
        <v>39141</v>
      </c>
      <c r="O87" s="86">
        <v>729</v>
      </c>
      <c r="P87" s="86">
        <v>143</v>
      </c>
      <c r="Q87" s="86">
        <v>586</v>
      </c>
      <c r="R87" s="87">
        <v>5161312822</v>
      </c>
      <c r="S87" s="177">
        <f t="shared" si="3"/>
        <v>-0.33268207792892912</v>
      </c>
      <c r="T87" s="87">
        <v>3500477717</v>
      </c>
      <c r="U87" s="177">
        <f t="shared" si="4"/>
        <v>-0.42736192646218607</v>
      </c>
      <c r="V87" s="87">
        <v>1660835105</v>
      </c>
      <c r="W87" s="177">
        <f t="shared" si="5"/>
        <v>2.4248143501907293E-2</v>
      </c>
      <c r="X87" s="88" t="s">
        <v>15</v>
      </c>
      <c r="Y87" s="88" t="s">
        <v>15</v>
      </c>
      <c r="Z87" s="88"/>
      <c r="AA87" s="88"/>
      <c r="AB87" s="88" t="s">
        <v>15</v>
      </c>
      <c r="AC87" s="88" t="s">
        <v>15</v>
      </c>
    </row>
    <row r="88" spans="14:29" ht="15.75" x14ac:dyDescent="0.25">
      <c r="N88" s="85">
        <v>39172</v>
      </c>
      <c r="O88" s="86">
        <v>909</v>
      </c>
      <c r="P88" s="86">
        <v>174</v>
      </c>
      <c r="Q88" s="86">
        <v>735</v>
      </c>
      <c r="R88" s="87">
        <v>6846220364</v>
      </c>
      <c r="S88" s="177">
        <f t="shared" si="3"/>
        <v>0.32644941318381493</v>
      </c>
      <c r="T88" s="87">
        <v>5024684754</v>
      </c>
      <c r="U88" s="177">
        <f t="shared" si="4"/>
        <v>0.43542829300061503</v>
      </c>
      <c r="V88" s="87">
        <v>1821535610</v>
      </c>
      <c r="W88" s="177">
        <f t="shared" si="5"/>
        <v>9.6758856141832439E-2</v>
      </c>
      <c r="X88" s="88" t="s">
        <v>15</v>
      </c>
      <c r="Y88" s="88" t="s">
        <v>15</v>
      </c>
      <c r="Z88" s="88"/>
      <c r="AA88" s="88"/>
      <c r="AB88" s="88" t="s">
        <v>15</v>
      </c>
      <c r="AC88" s="88" t="s">
        <v>15</v>
      </c>
    </row>
    <row r="89" spans="14:29" ht="15.75" x14ac:dyDescent="0.25">
      <c r="N89" s="85">
        <v>39202</v>
      </c>
      <c r="O89" s="86">
        <v>878</v>
      </c>
      <c r="P89" s="86">
        <v>169</v>
      </c>
      <c r="Q89" s="86">
        <v>709</v>
      </c>
      <c r="R89" s="87">
        <v>6268860352</v>
      </c>
      <c r="S89" s="177">
        <f t="shared" si="3"/>
        <v>-8.4332665515117755E-2</v>
      </c>
      <c r="T89" s="87">
        <v>4467255065</v>
      </c>
      <c r="U89" s="177">
        <f t="shared" si="4"/>
        <v>-0.11093824116154694</v>
      </c>
      <c r="V89" s="87">
        <v>1801605287</v>
      </c>
      <c r="W89" s="177">
        <f t="shared" si="5"/>
        <v>-1.0941495126740919E-2</v>
      </c>
      <c r="X89" s="88" t="s">
        <v>15</v>
      </c>
      <c r="Y89" s="88" t="s">
        <v>15</v>
      </c>
      <c r="Z89" s="88"/>
      <c r="AA89" s="88"/>
      <c r="AB89" s="88" t="s">
        <v>15</v>
      </c>
      <c r="AC89" s="88" t="s">
        <v>15</v>
      </c>
    </row>
    <row r="90" spans="14:29" ht="15.75" x14ac:dyDescent="0.25">
      <c r="N90" s="85">
        <v>39233</v>
      </c>
      <c r="O90" s="86">
        <v>1003</v>
      </c>
      <c r="P90" s="86">
        <v>192</v>
      </c>
      <c r="Q90" s="86">
        <v>811</v>
      </c>
      <c r="R90" s="87">
        <v>7663188836</v>
      </c>
      <c r="S90" s="177">
        <f t="shared" si="3"/>
        <v>0.22242136619858788</v>
      </c>
      <c r="T90" s="87">
        <v>5371506967</v>
      </c>
      <c r="U90" s="177">
        <f t="shared" si="4"/>
        <v>0.20241779097966051</v>
      </c>
      <c r="V90" s="87">
        <v>2291681869</v>
      </c>
      <c r="W90" s="177">
        <f t="shared" si="5"/>
        <v>0.27202217130260897</v>
      </c>
      <c r="X90" s="88" t="s">
        <v>15</v>
      </c>
      <c r="Y90" s="88" t="s">
        <v>15</v>
      </c>
      <c r="Z90" s="88"/>
      <c r="AA90" s="88"/>
      <c r="AB90" s="88" t="s">
        <v>15</v>
      </c>
      <c r="AC90" s="88" t="s">
        <v>15</v>
      </c>
    </row>
    <row r="91" spans="14:29" ht="15.75" x14ac:dyDescent="0.25">
      <c r="N91" s="85">
        <v>39263</v>
      </c>
      <c r="O91" s="86">
        <v>983</v>
      </c>
      <c r="P91" s="86">
        <v>209</v>
      </c>
      <c r="Q91" s="86">
        <v>774</v>
      </c>
      <c r="R91" s="87">
        <v>8276116994</v>
      </c>
      <c r="S91" s="177">
        <f t="shared" si="3"/>
        <v>7.9983433935569614E-2</v>
      </c>
      <c r="T91" s="87">
        <v>6235358752</v>
      </c>
      <c r="U91" s="177">
        <f t="shared" si="4"/>
        <v>0.16082112344023702</v>
      </c>
      <c r="V91" s="87">
        <v>2040758242</v>
      </c>
      <c r="W91" s="177">
        <f t="shared" si="5"/>
        <v>-0.10949321997712236</v>
      </c>
      <c r="X91" s="88" t="s">
        <v>15</v>
      </c>
      <c r="Y91" s="88" t="s">
        <v>15</v>
      </c>
      <c r="Z91" s="88"/>
      <c r="AA91" s="88"/>
      <c r="AB91" s="88" t="s">
        <v>15</v>
      </c>
      <c r="AC91" s="88" t="s">
        <v>15</v>
      </c>
    </row>
    <row r="92" spans="14:29" ht="15.75" x14ac:dyDescent="0.25">
      <c r="N92" s="85">
        <v>39294</v>
      </c>
      <c r="O92" s="86">
        <v>916</v>
      </c>
      <c r="P92" s="86">
        <v>183</v>
      </c>
      <c r="Q92" s="86">
        <v>733</v>
      </c>
      <c r="R92" s="87">
        <v>7537553885</v>
      </c>
      <c r="S92" s="177">
        <f t="shared" si="3"/>
        <v>-8.9240293429327044E-2</v>
      </c>
      <c r="T92" s="87">
        <v>5610334341</v>
      </c>
      <c r="U92" s="177">
        <f t="shared" si="4"/>
        <v>-0.10023872496502673</v>
      </c>
      <c r="V92" s="87">
        <v>1927219544</v>
      </c>
      <c r="W92" s="177">
        <f t="shared" si="5"/>
        <v>-5.5635545486626969E-2</v>
      </c>
      <c r="X92" s="88" t="s">
        <v>15</v>
      </c>
      <c r="Y92" s="88" t="s">
        <v>15</v>
      </c>
      <c r="Z92" s="88"/>
      <c r="AA92" s="88"/>
      <c r="AB92" s="88" t="s">
        <v>15</v>
      </c>
      <c r="AC92" s="88" t="s">
        <v>15</v>
      </c>
    </row>
    <row r="93" spans="14:29" ht="15.75" x14ac:dyDescent="0.25">
      <c r="N93" s="85">
        <v>39325</v>
      </c>
      <c r="O93" s="86">
        <v>991</v>
      </c>
      <c r="P93" s="86">
        <v>197</v>
      </c>
      <c r="Q93" s="86">
        <v>794</v>
      </c>
      <c r="R93" s="87">
        <v>7269636282</v>
      </c>
      <c r="S93" s="177">
        <f t="shared" si="3"/>
        <v>-3.5544369843002466E-2</v>
      </c>
      <c r="T93" s="87">
        <v>5163647880</v>
      </c>
      <c r="U93" s="177">
        <f t="shared" si="4"/>
        <v>-7.9618510029899836E-2</v>
      </c>
      <c r="V93" s="87">
        <v>2105988402</v>
      </c>
      <c r="W93" s="177">
        <f t="shared" si="5"/>
        <v>9.2759986041320408E-2</v>
      </c>
      <c r="X93" s="88" t="s">
        <v>15</v>
      </c>
      <c r="Y93" s="88" t="s">
        <v>15</v>
      </c>
      <c r="Z93" s="88"/>
      <c r="AA93" s="88"/>
      <c r="AB93" s="88" t="s">
        <v>15</v>
      </c>
      <c r="AC93" s="88" t="s">
        <v>15</v>
      </c>
    </row>
    <row r="94" spans="14:29" ht="15.75" x14ac:dyDescent="0.25">
      <c r="N94" s="85">
        <v>39355</v>
      </c>
      <c r="O94" s="86">
        <v>791</v>
      </c>
      <c r="P94" s="86">
        <v>151</v>
      </c>
      <c r="Q94" s="86">
        <v>640</v>
      </c>
      <c r="R94" s="87">
        <v>5376382819</v>
      </c>
      <c r="S94" s="177">
        <f t="shared" si="3"/>
        <v>-0.26043303812706486</v>
      </c>
      <c r="T94" s="87">
        <v>3837305947</v>
      </c>
      <c r="U94" s="177">
        <f t="shared" si="4"/>
        <v>-0.2568614211935768</v>
      </c>
      <c r="V94" s="87">
        <v>1539076872</v>
      </c>
      <c r="W94" s="177">
        <f t="shared" si="5"/>
        <v>-0.26919024314740747</v>
      </c>
      <c r="X94" s="88" t="s">
        <v>15</v>
      </c>
      <c r="Y94" s="88" t="s">
        <v>15</v>
      </c>
      <c r="Z94" s="88"/>
      <c r="AA94" s="88"/>
      <c r="AB94" s="88" t="s">
        <v>15</v>
      </c>
      <c r="AC94" s="88" t="s">
        <v>15</v>
      </c>
    </row>
    <row r="95" spans="14:29" ht="15.75" x14ac:dyDescent="0.25">
      <c r="N95" s="85">
        <v>39386</v>
      </c>
      <c r="O95" s="86">
        <v>793</v>
      </c>
      <c r="P95" s="86">
        <v>127</v>
      </c>
      <c r="Q95" s="86">
        <v>666</v>
      </c>
      <c r="R95" s="87">
        <v>4915895944</v>
      </c>
      <c r="S95" s="177">
        <f t="shared" si="3"/>
        <v>-8.5649941699212917E-2</v>
      </c>
      <c r="T95" s="87">
        <v>3233370775</v>
      </c>
      <c r="U95" s="177">
        <f t="shared" si="4"/>
        <v>-0.15738520210309415</v>
      </c>
      <c r="V95" s="87">
        <v>1682525169</v>
      </c>
      <c r="W95" s="177">
        <f t="shared" si="5"/>
        <v>9.3204114498577129E-2</v>
      </c>
      <c r="X95" s="88" t="s">
        <v>15</v>
      </c>
      <c r="Y95" s="88" t="s">
        <v>15</v>
      </c>
      <c r="Z95" s="88"/>
      <c r="AA95" s="88"/>
      <c r="AB95" s="88" t="s">
        <v>15</v>
      </c>
      <c r="AC95" s="88" t="s">
        <v>15</v>
      </c>
    </row>
    <row r="96" spans="14:29" ht="15.75" x14ac:dyDescent="0.25">
      <c r="N96" s="85">
        <v>39416</v>
      </c>
      <c r="O96" s="86">
        <v>747</v>
      </c>
      <c r="P96" s="86">
        <v>129</v>
      </c>
      <c r="Q96" s="86">
        <v>618</v>
      </c>
      <c r="R96" s="87">
        <v>4725192017</v>
      </c>
      <c r="S96" s="177">
        <f t="shared" si="3"/>
        <v>-3.879332052029294E-2</v>
      </c>
      <c r="T96" s="87">
        <v>3131930980</v>
      </c>
      <c r="U96" s="177">
        <f t="shared" si="4"/>
        <v>-3.1372769180794013E-2</v>
      </c>
      <c r="V96" s="87">
        <v>1593261037</v>
      </c>
      <c r="W96" s="177">
        <f t="shared" si="5"/>
        <v>-5.305366816774193E-2</v>
      </c>
      <c r="X96" s="88" t="s">
        <v>15</v>
      </c>
      <c r="Y96" s="88" t="s">
        <v>15</v>
      </c>
      <c r="Z96" s="88"/>
      <c r="AA96" s="88"/>
      <c r="AB96" s="88" t="s">
        <v>15</v>
      </c>
      <c r="AC96" s="88" t="s">
        <v>15</v>
      </c>
    </row>
    <row r="97" spans="14:29" ht="15.75" x14ac:dyDescent="0.25">
      <c r="N97" s="85">
        <v>39447</v>
      </c>
      <c r="O97" s="86">
        <v>844</v>
      </c>
      <c r="P97" s="86">
        <v>153</v>
      </c>
      <c r="Q97" s="86">
        <v>691</v>
      </c>
      <c r="R97" s="87">
        <v>7242439924</v>
      </c>
      <c r="S97" s="177">
        <f t="shared" si="3"/>
        <v>0.53272923046166221</v>
      </c>
      <c r="T97" s="87">
        <v>5664490061</v>
      </c>
      <c r="U97" s="177">
        <f t="shared" si="4"/>
        <v>0.80862544454922824</v>
      </c>
      <c r="V97" s="87">
        <v>1577949863</v>
      </c>
      <c r="W97" s="177">
        <f t="shared" si="5"/>
        <v>-9.6099594758369822E-3</v>
      </c>
      <c r="X97" s="88" t="s">
        <v>15</v>
      </c>
      <c r="Y97" s="88" t="s">
        <v>15</v>
      </c>
      <c r="Z97" s="88"/>
      <c r="AA97" s="88"/>
      <c r="AB97" s="88" t="s">
        <v>15</v>
      </c>
      <c r="AC97" s="88" t="s">
        <v>15</v>
      </c>
    </row>
    <row r="98" spans="14:29" ht="15.75" x14ac:dyDescent="0.25">
      <c r="N98" s="85">
        <v>39478</v>
      </c>
      <c r="O98" s="86">
        <v>714</v>
      </c>
      <c r="P98" s="86">
        <v>110</v>
      </c>
      <c r="Q98" s="86">
        <v>604</v>
      </c>
      <c r="R98" s="87">
        <v>3624942994</v>
      </c>
      <c r="S98" s="177">
        <f t="shared" si="3"/>
        <v>-0.49948594230134202</v>
      </c>
      <c r="T98" s="87">
        <v>2033348538</v>
      </c>
      <c r="U98" s="177">
        <f t="shared" si="4"/>
        <v>-0.64103590683306177</v>
      </c>
      <c r="V98" s="87">
        <v>1591594456</v>
      </c>
      <c r="W98" s="177">
        <f t="shared" si="5"/>
        <v>8.6470383628405312E-3</v>
      </c>
      <c r="X98" s="88">
        <v>11</v>
      </c>
      <c r="Y98" s="88">
        <v>2</v>
      </c>
      <c r="Z98" s="88">
        <f>X98+Y98</f>
        <v>13</v>
      </c>
      <c r="AA98" s="178">
        <f>Z98/O98</f>
        <v>1.8207282913165267E-2</v>
      </c>
      <c r="AB98" s="89">
        <v>1.5406162464985995E-2</v>
      </c>
      <c r="AC98" s="89">
        <v>2.8011204481792717E-3</v>
      </c>
    </row>
    <row r="99" spans="14:29" ht="15.75" x14ac:dyDescent="0.25">
      <c r="N99" s="85">
        <v>39507</v>
      </c>
      <c r="O99" s="86">
        <v>625</v>
      </c>
      <c r="P99" s="86">
        <v>88</v>
      </c>
      <c r="Q99" s="86">
        <v>537</v>
      </c>
      <c r="R99" s="87">
        <v>3422267885</v>
      </c>
      <c r="S99" s="177">
        <f t="shared" si="3"/>
        <v>-5.5911254145366573E-2</v>
      </c>
      <c r="T99" s="87">
        <v>2082990923</v>
      </c>
      <c r="U99" s="177">
        <f t="shared" si="4"/>
        <v>2.4414105143443887E-2</v>
      </c>
      <c r="V99" s="87">
        <v>1339276962</v>
      </c>
      <c r="W99" s="177">
        <f t="shared" si="5"/>
        <v>-0.15853127224011898</v>
      </c>
      <c r="X99" s="88">
        <v>16</v>
      </c>
      <c r="Y99" s="88">
        <v>3</v>
      </c>
      <c r="Z99" s="88">
        <f t="shared" ref="Z99:Z162" si="6">X99+Y99</f>
        <v>19</v>
      </c>
      <c r="AA99" s="178">
        <f t="shared" ref="AA99:AA162" si="7">Z99/O99</f>
        <v>3.04E-2</v>
      </c>
      <c r="AB99" s="89">
        <v>2.5600000000000001E-2</v>
      </c>
      <c r="AC99" s="89">
        <v>4.7999999999999996E-3</v>
      </c>
    </row>
    <row r="100" spans="14:29" ht="15.75" x14ac:dyDescent="0.25">
      <c r="N100" s="85">
        <v>39538</v>
      </c>
      <c r="O100" s="86">
        <v>662</v>
      </c>
      <c r="P100" s="86">
        <v>79</v>
      </c>
      <c r="Q100" s="86">
        <v>583</v>
      </c>
      <c r="R100" s="87">
        <v>3180499993</v>
      </c>
      <c r="S100" s="177">
        <f t="shared" si="3"/>
        <v>-7.0645519323511374E-2</v>
      </c>
      <c r="T100" s="87">
        <v>1835111821</v>
      </c>
      <c r="U100" s="177">
        <f t="shared" si="4"/>
        <v>-0.11900152768932637</v>
      </c>
      <c r="V100" s="87">
        <v>1345388172</v>
      </c>
      <c r="W100" s="177">
        <f t="shared" si="5"/>
        <v>4.5630666198228642E-3</v>
      </c>
      <c r="X100" s="88">
        <v>20</v>
      </c>
      <c r="Y100" s="88">
        <v>3</v>
      </c>
      <c r="Z100" s="88">
        <f t="shared" si="6"/>
        <v>23</v>
      </c>
      <c r="AA100" s="178">
        <f t="shared" si="7"/>
        <v>3.4743202416918431E-2</v>
      </c>
      <c r="AB100" s="89">
        <v>3.0211480362537766E-2</v>
      </c>
      <c r="AC100" s="89">
        <v>4.5317220543806651E-3</v>
      </c>
    </row>
    <row r="101" spans="14:29" ht="15.75" x14ac:dyDescent="0.25">
      <c r="N101" s="85">
        <v>39568</v>
      </c>
      <c r="O101" s="86">
        <v>634</v>
      </c>
      <c r="P101" s="86">
        <v>98</v>
      </c>
      <c r="Q101" s="86">
        <v>536</v>
      </c>
      <c r="R101" s="87">
        <v>3319233907</v>
      </c>
      <c r="S101" s="177">
        <f t="shared" si="3"/>
        <v>4.3620158561654243E-2</v>
      </c>
      <c r="T101" s="87">
        <v>2023496448</v>
      </c>
      <c r="U101" s="177">
        <f t="shared" si="4"/>
        <v>0.1026556664527094</v>
      </c>
      <c r="V101" s="87">
        <v>1295737459</v>
      </c>
      <c r="W101" s="177">
        <f t="shared" si="5"/>
        <v>-3.6904377512247066E-2</v>
      </c>
      <c r="X101" s="88">
        <v>14</v>
      </c>
      <c r="Y101" s="88">
        <v>4</v>
      </c>
      <c r="Z101" s="88">
        <f t="shared" si="6"/>
        <v>18</v>
      </c>
      <c r="AA101" s="178">
        <f t="shared" si="7"/>
        <v>2.8391167192429023E-2</v>
      </c>
      <c r="AB101" s="89">
        <v>2.2082018927444796E-2</v>
      </c>
      <c r="AC101" s="89">
        <v>6.3091482649842269E-3</v>
      </c>
    </row>
    <row r="102" spans="14:29" ht="15.75" x14ac:dyDescent="0.25">
      <c r="N102" s="85">
        <v>39599</v>
      </c>
      <c r="O102" s="86">
        <v>694</v>
      </c>
      <c r="P102" s="86">
        <v>91</v>
      </c>
      <c r="Q102" s="86">
        <v>603</v>
      </c>
      <c r="R102" s="87">
        <v>3222618659</v>
      </c>
      <c r="S102" s="177">
        <f t="shared" si="3"/>
        <v>-2.9107694940162632E-2</v>
      </c>
      <c r="T102" s="87">
        <v>1916375187</v>
      </c>
      <c r="U102" s="177">
        <f t="shared" si="4"/>
        <v>-5.2938694854580692E-2</v>
      </c>
      <c r="V102" s="87">
        <v>1306243472</v>
      </c>
      <c r="W102" s="177">
        <f t="shared" si="5"/>
        <v>8.1081340413728942E-3</v>
      </c>
      <c r="X102" s="88">
        <v>13</v>
      </c>
      <c r="Y102" s="88">
        <v>6</v>
      </c>
      <c r="Z102" s="88">
        <f t="shared" si="6"/>
        <v>19</v>
      </c>
      <c r="AA102" s="178">
        <f t="shared" si="7"/>
        <v>2.7377521613832854E-2</v>
      </c>
      <c r="AB102" s="89">
        <v>1.8731988472622477E-2</v>
      </c>
      <c r="AC102" s="89">
        <v>8.6455331412103754E-3</v>
      </c>
    </row>
    <row r="103" spans="14:29" ht="15.75" x14ac:dyDescent="0.25">
      <c r="N103" s="85">
        <v>39629</v>
      </c>
      <c r="O103" s="86">
        <v>751</v>
      </c>
      <c r="P103" s="86">
        <v>96</v>
      </c>
      <c r="Q103" s="86">
        <v>655</v>
      </c>
      <c r="R103" s="87">
        <v>6619817506</v>
      </c>
      <c r="S103" s="177">
        <f t="shared" si="3"/>
        <v>1.0541733932783015</v>
      </c>
      <c r="T103" s="87">
        <v>5201213315</v>
      </c>
      <c r="U103" s="177">
        <f t="shared" si="4"/>
        <v>1.7140892609563934</v>
      </c>
      <c r="V103" s="87">
        <v>1418604191</v>
      </c>
      <c r="W103" s="177">
        <f t="shared" si="5"/>
        <v>8.6018205188014063E-2</v>
      </c>
      <c r="X103" s="88">
        <v>24</v>
      </c>
      <c r="Y103" s="88">
        <v>2</v>
      </c>
      <c r="Z103" s="88">
        <f t="shared" si="6"/>
        <v>26</v>
      </c>
      <c r="AA103" s="178">
        <f t="shared" si="7"/>
        <v>3.462050599201065E-2</v>
      </c>
      <c r="AB103" s="89">
        <v>3.1957390146471372E-2</v>
      </c>
      <c r="AC103" s="89">
        <v>2.6631158455392811E-3</v>
      </c>
    </row>
    <row r="104" spans="14:29" ht="15.75" x14ac:dyDescent="0.25">
      <c r="N104" s="85">
        <v>39660</v>
      </c>
      <c r="O104" s="86">
        <v>698</v>
      </c>
      <c r="P104" s="86">
        <v>100</v>
      </c>
      <c r="Q104" s="86">
        <v>598</v>
      </c>
      <c r="R104" s="87">
        <v>3050130624</v>
      </c>
      <c r="S104" s="177">
        <f t="shared" si="3"/>
        <v>-0.53924249101497812</v>
      </c>
      <c r="T104" s="87">
        <v>1794409667</v>
      </c>
      <c r="U104" s="177">
        <f t="shared" si="4"/>
        <v>-0.65500171626781278</v>
      </c>
      <c r="V104" s="87">
        <v>1255720957</v>
      </c>
      <c r="W104" s="177">
        <f t="shared" si="5"/>
        <v>-0.11481936613001309</v>
      </c>
      <c r="X104" s="88">
        <v>17</v>
      </c>
      <c r="Y104" s="88">
        <v>4</v>
      </c>
      <c r="Z104" s="88">
        <f t="shared" si="6"/>
        <v>21</v>
      </c>
      <c r="AA104" s="178">
        <f t="shared" si="7"/>
        <v>3.0085959885386818E-2</v>
      </c>
      <c r="AB104" s="89">
        <v>2.4355300859598854E-2</v>
      </c>
      <c r="AC104" s="89">
        <v>5.7306590257879654E-3</v>
      </c>
    </row>
    <row r="105" spans="14:29" ht="15.75" x14ac:dyDescent="0.25">
      <c r="N105" s="85">
        <v>39691</v>
      </c>
      <c r="O105" s="86">
        <v>632</v>
      </c>
      <c r="P105" s="86">
        <v>80</v>
      </c>
      <c r="Q105" s="86">
        <v>552</v>
      </c>
      <c r="R105" s="87">
        <v>2901671606</v>
      </c>
      <c r="S105" s="177">
        <f t="shared" si="3"/>
        <v>-4.8673003323807862E-2</v>
      </c>
      <c r="T105" s="87">
        <v>1747468915</v>
      </c>
      <c r="U105" s="177">
        <f t="shared" si="4"/>
        <v>-2.6159439989240751E-2</v>
      </c>
      <c r="V105" s="87">
        <v>1154202691</v>
      </c>
      <c r="W105" s="177">
        <f t="shared" si="5"/>
        <v>-8.0844605988366847E-2</v>
      </c>
      <c r="X105" s="88">
        <v>29</v>
      </c>
      <c r="Y105" s="88">
        <v>6</v>
      </c>
      <c r="Z105" s="88">
        <f t="shared" si="6"/>
        <v>35</v>
      </c>
      <c r="AA105" s="178">
        <f t="shared" si="7"/>
        <v>5.5379746835443035E-2</v>
      </c>
      <c r="AB105" s="89">
        <v>4.588607594936709E-2</v>
      </c>
      <c r="AC105" s="89">
        <v>9.4936708860759497E-3</v>
      </c>
    </row>
    <row r="106" spans="14:29" ht="15.75" x14ac:dyDescent="0.25">
      <c r="N106" s="85">
        <v>39721</v>
      </c>
      <c r="O106" s="86">
        <v>607</v>
      </c>
      <c r="P106" s="86">
        <v>85</v>
      </c>
      <c r="Q106" s="86">
        <v>522</v>
      </c>
      <c r="R106" s="87">
        <v>3373615993</v>
      </c>
      <c r="S106" s="177">
        <f t="shared" si="3"/>
        <v>0.1626456922362014</v>
      </c>
      <c r="T106" s="87">
        <v>2098270797</v>
      </c>
      <c r="U106" s="177">
        <f t="shared" si="4"/>
        <v>0.20074856782216344</v>
      </c>
      <c r="V106" s="87">
        <v>1275345196</v>
      </c>
      <c r="W106" s="177">
        <f t="shared" si="5"/>
        <v>0.10495773917754625</v>
      </c>
      <c r="X106" s="88">
        <v>38</v>
      </c>
      <c r="Y106" s="88">
        <v>6</v>
      </c>
      <c r="Z106" s="88">
        <f t="shared" si="6"/>
        <v>44</v>
      </c>
      <c r="AA106" s="178">
        <f t="shared" si="7"/>
        <v>7.248764415156507E-2</v>
      </c>
      <c r="AB106" s="89">
        <v>6.260296540362438E-2</v>
      </c>
      <c r="AC106" s="89">
        <v>9.8846787479406912E-3</v>
      </c>
    </row>
    <row r="107" spans="14:29" ht="15.75" x14ac:dyDescent="0.25">
      <c r="N107" s="85">
        <v>39752</v>
      </c>
      <c r="O107" s="86">
        <v>568</v>
      </c>
      <c r="P107" s="86">
        <v>69</v>
      </c>
      <c r="Q107" s="86">
        <v>499</v>
      </c>
      <c r="R107" s="87">
        <v>2707771722</v>
      </c>
      <c r="S107" s="177">
        <f t="shared" si="3"/>
        <v>-0.19736812736884601</v>
      </c>
      <c r="T107" s="87">
        <v>1639156283</v>
      </c>
      <c r="U107" s="177">
        <f t="shared" si="4"/>
        <v>-0.21880613057972231</v>
      </c>
      <c r="V107" s="87">
        <v>1068615439</v>
      </c>
      <c r="W107" s="177">
        <f t="shared" si="5"/>
        <v>-0.16209709939582506</v>
      </c>
      <c r="X107" s="88">
        <v>39</v>
      </c>
      <c r="Y107" s="88">
        <v>6</v>
      </c>
      <c r="Z107" s="88">
        <f t="shared" si="6"/>
        <v>45</v>
      </c>
      <c r="AA107" s="178">
        <f t="shared" si="7"/>
        <v>7.9225352112676062E-2</v>
      </c>
      <c r="AB107" s="89">
        <v>6.8661971830985921E-2</v>
      </c>
      <c r="AC107" s="89">
        <v>1.0563380281690141E-2</v>
      </c>
    </row>
    <row r="108" spans="14:29" ht="15.75" x14ac:dyDescent="0.25">
      <c r="N108" s="85">
        <v>39782</v>
      </c>
      <c r="O108" s="86">
        <v>423</v>
      </c>
      <c r="P108" s="86">
        <v>42</v>
      </c>
      <c r="Q108" s="86">
        <v>381</v>
      </c>
      <c r="R108" s="87">
        <v>1270708629</v>
      </c>
      <c r="S108" s="177">
        <f t="shared" si="3"/>
        <v>-0.5307179631592297</v>
      </c>
      <c r="T108" s="87">
        <v>454799996</v>
      </c>
      <c r="U108" s="177">
        <f t="shared" si="4"/>
        <v>-0.72254018685294574</v>
      </c>
      <c r="V108" s="87">
        <v>815908633</v>
      </c>
      <c r="W108" s="177">
        <f t="shared" si="5"/>
        <v>-0.23648058672676542</v>
      </c>
      <c r="X108" s="88">
        <v>27</v>
      </c>
      <c r="Y108" s="88">
        <v>7</v>
      </c>
      <c r="Z108" s="88">
        <f t="shared" si="6"/>
        <v>34</v>
      </c>
      <c r="AA108" s="178">
        <f t="shared" si="7"/>
        <v>8.0378250591016553E-2</v>
      </c>
      <c r="AB108" s="89">
        <v>6.3829787234042548E-2</v>
      </c>
      <c r="AC108" s="89">
        <v>1.6548463356973995E-2</v>
      </c>
    </row>
    <row r="109" spans="14:29" ht="15.75" x14ac:dyDescent="0.25">
      <c r="N109" s="85">
        <v>39813</v>
      </c>
      <c r="O109" s="86">
        <v>662</v>
      </c>
      <c r="P109" s="86">
        <v>88</v>
      </c>
      <c r="Q109" s="86">
        <v>574</v>
      </c>
      <c r="R109" s="87">
        <v>2649931689</v>
      </c>
      <c r="S109" s="177">
        <f t="shared" si="3"/>
        <v>1.0853967845369845</v>
      </c>
      <c r="T109" s="87">
        <v>1465712243</v>
      </c>
      <c r="U109" s="177">
        <f t="shared" si="4"/>
        <v>2.2227622161192806</v>
      </c>
      <c r="V109" s="87">
        <v>1184219446</v>
      </c>
      <c r="W109" s="177">
        <f t="shared" si="5"/>
        <v>0.45141183473664759</v>
      </c>
      <c r="X109" s="88">
        <v>44</v>
      </c>
      <c r="Y109" s="88">
        <v>11</v>
      </c>
      <c r="Z109" s="88">
        <f t="shared" si="6"/>
        <v>55</v>
      </c>
      <c r="AA109" s="178">
        <f t="shared" si="7"/>
        <v>8.3081570996978854E-2</v>
      </c>
      <c r="AB109" s="89">
        <v>6.6465256797583083E-2</v>
      </c>
      <c r="AC109" s="89">
        <v>1.6616314199395771E-2</v>
      </c>
    </row>
    <row r="110" spans="14:29" ht="15.75" x14ac:dyDescent="0.25">
      <c r="N110" s="85">
        <v>39844</v>
      </c>
      <c r="O110" s="86">
        <v>364</v>
      </c>
      <c r="P110" s="86">
        <v>46</v>
      </c>
      <c r="Q110" s="86">
        <v>318</v>
      </c>
      <c r="R110" s="87">
        <v>1198406105</v>
      </c>
      <c r="S110" s="177">
        <f t="shared" si="3"/>
        <v>-0.54775962339910711</v>
      </c>
      <c r="T110" s="87">
        <v>646230110</v>
      </c>
      <c r="U110" s="177">
        <f t="shared" si="4"/>
        <v>-0.55910164966807874</v>
      </c>
      <c r="V110" s="87">
        <v>552175995</v>
      </c>
      <c r="W110" s="177">
        <f t="shared" si="5"/>
        <v>-0.53372156075876498</v>
      </c>
      <c r="X110" s="88">
        <v>49</v>
      </c>
      <c r="Y110" s="88">
        <v>9</v>
      </c>
      <c r="Z110" s="88">
        <f t="shared" si="6"/>
        <v>58</v>
      </c>
      <c r="AA110" s="178">
        <f t="shared" si="7"/>
        <v>0.15934065934065933</v>
      </c>
      <c r="AB110" s="89">
        <v>0.13461538461538461</v>
      </c>
      <c r="AC110" s="89">
        <v>2.4725274725274724E-2</v>
      </c>
    </row>
    <row r="111" spans="14:29" ht="15.75" x14ac:dyDescent="0.25">
      <c r="N111" s="85">
        <v>39872</v>
      </c>
      <c r="O111" s="86">
        <v>364</v>
      </c>
      <c r="P111" s="86">
        <v>32</v>
      </c>
      <c r="Q111" s="86">
        <v>332</v>
      </c>
      <c r="R111" s="87">
        <v>1283693519</v>
      </c>
      <c r="S111" s="177">
        <f t="shared" si="3"/>
        <v>7.1167372766346215E-2</v>
      </c>
      <c r="T111" s="87">
        <v>674692371</v>
      </c>
      <c r="U111" s="177">
        <f t="shared" si="4"/>
        <v>4.4043538918358438E-2</v>
      </c>
      <c r="V111" s="87">
        <v>609001148</v>
      </c>
      <c r="W111" s="177">
        <f t="shared" si="5"/>
        <v>0.10291130638520429</v>
      </c>
      <c r="X111" s="88">
        <v>45</v>
      </c>
      <c r="Y111" s="88">
        <v>4</v>
      </c>
      <c r="Z111" s="88">
        <f t="shared" si="6"/>
        <v>49</v>
      </c>
      <c r="AA111" s="178">
        <f t="shared" si="7"/>
        <v>0.13461538461538461</v>
      </c>
      <c r="AB111" s="89">
        <v>0.12362637362637363</v>
      </c>
      <c r="AC111" s="89">
        <v>1.098901098901099E-2</v>
      </c>
    </row>
    <row r="112" spans="14:29" ht="15.75" x14ac:dyDescent="0.25">
      <c r="N112" s="85">
        <v>39903</v>
      </c>
      <c r="O112" s="86">
        <v>423</v>
      </c>
      <c r="P112" s="86">
        <v>48</v>
      </c>
      <c r="Q112" s="86">
        <v>375</v>
      </c>
      <c r="R112" s="87">
        <v>1841647385</v>
      </c>
      <c r="S112" s="177">
        <f t="shared" si="3"/>
        <v>0.43464725632847889</v>
      </c>
      <c r="T112" s="87">
        <v>796308045</v>
      </c>
      <c r="U112" s="177">
        <f t="shared" si="4"/>
        <v>0.18025351882925023</v>
      </c>
      <c r="V112" s="87">
        <v>1045339340</v>
      </c>
      <c r="W112" s="177">
        <f t="shared" si="5"/>
        <v>0.71648172328240012</v>
      </c>
      <c r="X112" s="88">
        <v>87</v>
      </c>
      <c r="Y112" s="88">
        <v>17</v>
      </c>
      <c r="Z112" s="88">
        <f t="shared" si="6"/>
        <v>104</v>
      </c>
      <c r="AA112" s="178">
        <f t="shared" si="7"/>
        <v>0.2458628841607565</v>
      </c>
      <c r="AB112" s="89">
        <v>0.20567375886524822</v>
      </c>
      <c r="AC112" s="89">
        <v>4.0189125295508277E-2</v>
      </c>
    </row>
    <row r="113" spans="14:29" ht="15.75" x14ac:dyDescent="0.25">
      <c r="N113" s="85">
        <v>39933</v>
      </c>
      <c r="O113" s="86">
        <v>419</v>
      </c>
      <c r="P113" s="86">
        <v>48</v>
      </c>
      <c r="Q113" s="86">
        <v>371</v>
      </c>
      <c r="R113" s="87">
        <v>1237463187</v>
      </c>
      <c r="S113" s="177">
        <f t="shared" si="3"/>
        <v>-0.3280672526787749</v>
      </c>
      <c r="T113" s="87">
        <v>684963291</v>
      </c>
      <c r="U113" s="177">
        <f t="shared" si="4"/>
        <v>-0.13982623269867878</v>
      </c>
      <c r="V113" s="87">
        <v>552499896</v>
      </c>
      <c r="W113" s="177">
        <f t="shared" si="5"/>
        <v>-0.47146359573533314</v>
      </c>
      <c r="X113" s="88">
        <v>87</v>
      </c>
      <c r="Y113" s="88">
        <v>10</v>
      </c>
      <c r="Z113" s="88">
        <f t="shared" si="6"/>
        <v>97</v>
      </c>
      <c r="AA113" s="178">
        <f t="shared" si="7"/>
        <v>0.23150357995226731</v>
      </c>
      <c r="AB113" s="89">
        <v>0.20763723150357996</v>
      </c>
      <c r="AC113" s="89">
        <v>2.386634844868735E-2</v>
      </c>
    </row>
    <row r="114" spans="14:29" ht="15.75" x14ac:dyDescent="0.25">
      <c r="N114" s="85">
        <v>39964</v>
      </c>
      <c r="O114" s="86">
        <v>440</v>
      </c>
      <c r="P114" s="86">
        <v>33</v>
      </c>
      <c r="Q114" s="86">
        <v>407</v>
      </c>
      <c r="R114" s="87">
        <v>1062199889</v>
      </c>
      <c r="S114" s="177">
        <f t="shared" si="3"/>
        <v>-0.14163112070015871</v>
      </c>
      <c r="T114" s="87">
        <v>429691042</v>
      </c>
      <c r="U114" s="177">
        <f t="shared" si="4"/>
        <v>-0.37268018936798764</v>
      </c>
      <c r="V114" s="87">
        <v>632508847</v>
      </c>
      <c r="W114" s="177">
        <f t="shared" si="5"/>
        <v>0.14481260825431908</v>
      </c>
      <c r="X114" s="88">
        <v>77</v>
      </c>
      <c r="Y114" s="88">
        <v>11</v>
      </c>
      <c r="Z114" s="88">
        <f t="shared" si="6"/>
        <v>88</v>
      </c>
      <c r="AA114" s="178">
        <f t="shared" si="7"/>
        <v>0.2</v>
      </c>
      <c r="AB114" s="89">
        <v>0.17499999999999999</v>
      </c>
      <c r="AC114" s="89">
        <v>2.5000000000000001E-2</v>
      </c>
    </row>
    <row r="115" spans="14:29" ht="15.75" x14ac:dyDescent="0.25">
      <c r="N115" s="85">
        <v>39994</v>
      </c>
      <c r="O115" s="86">
        <v>552</v>
      </c>
      <c r="P115" s="86">
        <v>63</v>
      </c>
      <c r="Q115" s="86">
        <v>489</v>
      </c>
      <c r="R115" s="87">
        <v>1911381579</v>
      </c>
      <c r="S115" s="177">
        <f t="shared" si="3"/>
        <v>0.79945563805269804</v>
      </c>
      <c r="T115" s="87">
        <v>1130649577</v>
      </c>
      <c r="U115" s="177">
        <f t="shared" si="4"/>
        <v>1.6313082342545089</v>
      </c>
      <c r="V115" s="87">
        <v>780732002</v>
      </c>
      <c r="W115" s="177">
        <f t="shared" si="5"/>
        <v>0.23434163127207608</v>
      </c>
      <c r="X115" s="88">
        <v>95</v>
      </c>
      <c r="Y115" s="88">
        <v>16</v>
      </c>
      <c r="Z115" s="88">
        <f t="shared" si="6"/>
        <v>111</v>
      </c>
      <c r="AA115" s="178">
        <f t="shared" si="7"/>
        <v>0.20108695652173914</v>
      </c>
      <c r="AB115" s="89">
        <v>0.17210144927536231</v>
      </c>
      <c r="AC115" s="89">
        <v>2.8985507246376812E-2</v>
      </c>
    </row>
    <row r="116" spans="14:29" ht="15.75" x14ac:dyDescent="0.25">
      <c r="N116" s="85">
        <v>40025</v>
      </c>
      <c r="O116" s="86">
        <v>497</v>
      </c>
      <c r="P116" s="86">
        <v>49</v>
      </c>
      <c r="Q116" s="86">
        <v>448</v>
      </c>
      <c r="R116" s="87">
        <v>1894664737</v>
      </c>
      <c r="S116" s="177">
        <f t="shared" si="3"/>
        <v>-8.7459470069529699E-3</v>
      </c>
      <c r="T116" s="87">
        <v>1127062868</v>
      </c>
      <c r="U116" s="177">
        <f t="shared" si="4"/>
        <v>-3.1722551999857629E-3</v>
      </c>
      <c r="V116" s="87">
        <v>767601869</v>
      </c>
      <c r="W116" s="177">
        <f t="shared" si="5"/>
        <v>-1.6817721018690834E-2</v>
      </c>
      <c r="X116" s="88">
        <v>94</v>
      </c>
      <c r="Y116" s="88">
        <v>14</v>
      </c>
      <c r="Z116" s="88">
        <f t="shared" si="6"/>
        <v>108</v>
      </c>
      <c r="AA116" s="178">
        <f t="shared" si="7"/>
        <v>0.21730382293762576</v>
      </c>
      <c r="AB116" s="89">
        <v>0.1891348088531187</v>
      </c>
      <c r="AC116" s="89">
        <v>2.8169014084507043E-2</v>
      </c>
    </row>
    <row r="117" spans="14:29" ht="15.75" x14ac:dyDescent="0.25">
      <c r="N117" s="85">
        <v>40056</v>
      </c>
      <c r="O117" s="86">
        <v>461</v>
      </c>
      <c r="P117" s="86">
        <v>54</v>
      </c>
      <c r="Q117" s="86">
        <v>407</v>
      </c>
      <c r="R117" s="87">
        <v>1201587291</v>
      </c>
      <c r="S117" s="177">
        <f t="shared" si="3"/>
        <v>-0.36580479515199849</v>
      </c>
      <c r="T117" s="87">
        <v>443195776</v>
      </c>
      <c r="U117" s="177">
        <f t="shared" si="4"/>
        <v>-0.60676925078149235</v>
      </c>
      <c r="V117" s="87">
        <v>758391515</v>
      </c>
      <c r="W117" s="177">
        <f t="shared" si="5"/>
        <v>-1.1998868647882355E-2</v>
      </c>
      <c r="X117" s="88">
        <v>103</v>
      </c>
      <c r="Y117" s="88">
        <v>17</v>
      </c>
      <c r="Z117" s="88">
        <f t="shared" si="6"/>
        <v>120</v>
      </c>
      <c r="AA117" s="178">
        <f t="shared" si="7"/>
        <v>0.26030368763557482</v>
      </c>
      <c r="AB117" s="89">
        <v>0.22342733188720174</v>
      </c>
      <c r="AC117" s="89">
        <v>3.6876355748373099E-2</v>
      </c>
    </row>
    <row r="118" spans="14:29" ht="15.75" x14ac:dyDescent="0.25">
      <c r="N118" s="85">
        <v>40086</v>
      </c>
      <c r="O118" s="86">
        <v>521</v>
      </c>
      <c r="P118" s="86">
        <v>70</v>
      </c>
      <c r="Q118" s="86">
        <v>451</v>
      </c>
      <c r="R118" s="87">
        <v>1547262437</v>
      </c>
      <c r="S118" s="177">
        <f t="shared" si="3"/>
        <v>0.2876820923366441</v>
      </c>
      <c r="T118" s="87">
        <v>791768849</v>
      </c>
      <c r="U118" s="177">
        <f t="shared" si="4"/>
        <v>0.7864990865797421</v>
      </c>
      <c r="V118" s="87">
        <v>755493588</v>
      </c>
      <c r="W118" s="177">
        <f t="shared" si="5"/>
        <v>-3.8211490274914217E-3</v>
      </c>
      <c r="X118" s="88">
        <v>109</v>
      </c>
      <c r="Y118" s="88">
        <v>31</v>
      </c>
      <c r="Z118" s="88">
        <f t="shared" si="6"/>
        <v>140</v>
      </c>
      <c r="AA118" s="178">
        <f t="shared" si="7"/>
        <v>0.2687140115163148</v>
      </c>
      <c r="AB118" s="89">
        <v>0.20921305182341651</v>
      </c>
      <c r="AC118" s="89">
        <v>5.9500959692898273E-2</v>
      </c>
    </row>
    <row r="119" spans="14:29" ht="15.75" x14ac:dyDescent="0.25">
      <c r="N119" s="85">
        <v>40117</v>
      </c>
      <c r="O119" s="86">
        <v>502</v>
      </c>
      <c r="P119" s="86">
        <v>77</v>
      </c>
      <c r="Q119" s="86">
        <v>425</v>
      </c>
      <c r="R119" s="87">
        <v>1690184482</v>
      </c>
      <c r="S119" s="177">
        <f t="shared" si="3"/>
        <v>9.2370913674549415E-2</v>
      </c>
      <c r="T119" s="87">
        <v>999477217</v>
      </c>
      <c r="U119" s="177">
        <f t="shared" si="4"/>
        <v>0.26233460467955338</v>
      </c>
      <c r="V119" s="87">
        <v>690707265</v>
      </c>
      <c r="W119" s="177">
        <f t="shared" si="5"/>
        <v>-8.5753637130802529E-2</v>
      </c>
      <c r="X119" s="88">
        <v>106</v>
      </c>
      <c r="Y119" s="88">
        <v>35</v>
      </c>
      <c r="Z119" s="88">
        <f t="shared" si="6"/>
        <v>141</v>
      </c>
      <c r="AA119" s="178">
        <f t="shared" si="7"/>
        <v>0.28087649402390436</v>
      </c>
      <c r="AB119" s="89">
        <v>0.21115537848605578</v>
      </c>
      <c r="AC119" s="89">
        <v>6.9721115537848599E-2</v>
      </c>
    </row>
    <row r="120" spans="14:29" ht="15.75" x14ac:dyDescent="0.25">
      <c r="N120" s="85">
        <v>40147</v>
      </c>
      <c r="O120" s="86">
        <v>467</v>
      </c>
      <c r="P120" s="86">
        <v>70</v>
      </c>
      <c r="Q120" s="86">
        <v>397</v>
      </c>
      <c r="R120" s="87">
        <v>1450417689</v>
      </c>
      <c r="S120" s="177">
        <f t="shared" si="3"/>
        <v>-0.141858356619322</v>
      </c>
      <c r="T120" s="87">
        <v>775883677</v>
      </c>
      <c r="U120" s="177">
        <f t="shared" si="4"/>
        <v>-0.22371049204216131</v>
      </c>
      <c r="V120" s="87">
        <v>674534012</v>
      </c>
      <c r="W120" s="177">
        <f t="shared" si="5"/>
        <v>-2.3415495709314671E-2</v>
      </c>
      <c r="X120" s="88">
        <v>107</v>
      </c>
      <c r="Y120" s="88">
        <v>29</v>
      </c>
      <c r="Z120" s="88">
        <f t="shared" si="6"/>
        <v>136</v>
      </c>
      <c r="AA120" s="178">
        <f t="shared" si="7"/>
        <v>0.29122055674518199</v>
      </c>
      <c r="AB120" s="89">
        <v>0.22912205567451821</v>
      </c>
      <c r="AC120" s="89">
        <v>6.2098501070663809E-2</v>
      </c>
    </row>
    <row r="121" spans="14:29" ht="15.75" x14ac:dyDescent="0.25">
      <c r="N121" s="85">
        <v>40178</v>
      </c>
      <c r="O121" s="86">
        <v>813</v>
      </c>
      <c r="P121" s="86">
        <v>137</v>
      </c>
      <c r="Q121" s="86">
        <v>676</v>
      </c>
      <c r="R121" s="87">
        <v>3275769239</v>
      </c>
      <c r="S121" s="177">
        <f t="shared" si="3"/>
        <v>1.2585006125087324</v>
      </c>
      <c r="T121" s="87">
        <v>1879477810</v>
      </c>
      <c r="U121" s="177">
        <f t="shared" si="4"/>
        <v>1.4223706023396598</v>
      </c>
      <c r="V121" s="87">
        <v>1396291429</v>
      </c>
      <c r="W121" s="177">
        <f t="shared" si="5"/>
        <v>1.0700089308469147</v>
      </c>
      <c r="X121" s="88">
        <v>168</v>
      </c>
      <c r="Y121" s="88">
        <v>46</v>
      </c>
      <c r="Z121" s="88">
        <f t="shared" si="6"/>
        <v>214</v>
      </c>
      <c r="AA121" s="178">
        <f t="shared" si="7"/>
        <v>0.26322263222632225</v>
      </c>
      <c r="AB121" s="89">
        <v>0.20664206642066421</v>
      </c>
      <c r="AC121" s="89">
        <v>5.6580565805658053E-2</v>
      </c>
    </row>
    <row r="122" spans="14:29" ht="15.75" x14ac:dyDescent="0.25">
      <c r="N122" s="85">
        <v>40209</v>
      </c>
      <c r="O122" s="86">
        <v>490</v>
      </c>
      <c r="P122" s="86">
        <v>56</v>
      </c>
      <c r="Q122" s="86">
        <v>434</v>
      </c>
      <c r="R122" s="87">
        <v>1626184784</v>
      </c>
      <c r="S122" s="177">
        <f t="shared" si="3"/>
        <v>-0.50357162994288684</v>
      </c>
      <c r="T122" s="87">
        <v>885442254</v>
      </c>
      <c r="U122" s="177">
        <f t="shared" si="4"/>
        <v>-0.52888922162906515</v>
      </c>
      <c r="V122" s="87">
        <v>740742530</v>
      </c>
      <c r="W122" s="177">
        <f t="shared" si="5"/>
        <v>-0.4694928905131881</v>
      </c>
      <c r="X122" s="88">
        <v>122</v>
      </c>
      <c r="Y122" s="88">
        <v>19</v>
      </c>
      <c r="Z122" s="88">
        <f t="shared" si="6"/>
        <v>141</v>
      </c>
      <c r="AA122" s="178">
        <f t="shared" si="7"/>
        <v>0.28775510204081634</v>
      </c>
      <c r="AB122" s="89">
        <v>0.24897959183673468</v>
      </c>
      <c r="AC122" s="89">
        <v>3.8775510204081633E-2</v>
      </c>
    </row>
    <row r="123" spans="14:29" ht="15.75" x14ac:dyDescent="0.25">
      <c r="N123" s="85">
        <v>40237</v>
      </c>
      <c r="O123" s="86">
        <v>485</v>
      </c>
      <c r="P123" s="86">
        <v>50</v>
      </c>
      <c r="Q123" s="86">
        <v>435</v>
      </c>
      <c r="R123" s="87">
        <v>1970238183</v>
      </c>
      <c r="S123" s="177">
        <f t="shared" si="3"/>
        <v>0.21157091271861272</v>
      </c>
      <c r="T123" s="87">
        <v>1188907649</v>
      </c>
      <c r="U123" s="177">
        <f t="shared" si="4"/>
        <v>0.34272748293758304</v>
      </c>
      <c r="V123" s="87">
        <v>781330534</v>
      </c>
      <c r="W123" s="177">
        <f t="shared" si="5"/>
        <v>5.4793673045882674E-2</v>
      </c>
      <c r="X123" s="88">
        <v>117</v>
      </c>
      <c r="Y123" s="88">
        <v>19</v>
      </c>
      <c r="Z123" s="88">
        <f t="shared" si="6"/>
        <v>136</v>
      </c>
      <c r="AA123" s="178">
        <f t="shared" si="7"/>
        <v>0.28041237113402062</v>
      </c>
      <c r="AB123" s="89">
        <v>0.24123711340206186</v>
      </c>
      <c r="AC123" s="89">
        <v>3.9175257731958762E-2</v>
      </c>
    </row>
    <row r="124" spans="14:29" ht="15.75" x14ac:dyDescent="0.25">
      <c r="N124" s="85">
        <v>40268</v>
      </c>
      <c r="O124" s="86">
        <v>662</v>
      </c>
      <c r="P124" s="86">
        <v>73</v>
      </c>
      <c r="Q124" s="86">
        <v>589</v>
      </c>
      <c r="R124" s="87">
        <v>2268100443</v>
      </c>
      <c r="S124" s="177">
        <f t="shared" si="3"/>
        <v>0.15118083822051265</v>
      </c>
      <c r="T124" s="87">
        <v>1277318764</v>
      </c>
      <c r="U124" s="177">
        <f t="shared" si="4"/>
        <v>7.4363315833961829E-2</v>
      </c>
      <c r="V124" s="87">
        <v>990781679</v>
      </c>
      <c r="W124" s="177">
        <f t="shared" si="5"/>
        <v>0.26806983201810985</v>
      </c>
      <c r="X124" s="88">
        <v>187</v>
      </c>
      <c r="Y124" s="88">
        <v>34</v>
      </c>
      <c r="Z124" s="88">
        <f t="shared" si="6"/>
        <v>221</v>
      </c>
      <c r="AA124" s="178">
        <f t="shared" si="7"/>
        <v>0.33383685800604229</v>
      </c>
      <c r="AB124" s="89">
        <v>0.28247734138972808</v>
      </c>
      <c r="AC124" s="89">
        <v>5.1359516616314202E-2</v>
      </c>
    </row>
    <row r="125" spans="14:29" ht="15.75" x14ac:dyDescent="0.25">
      <c r="N125" s="85">
        <v>40298</v>
      </c>
      <c r="O125" s="86">
        <v>670</v>
      </c>
      <c r="P125" s="86">
        <v>80</v>
      </c>
      <c r="Q125" s="86">
        <v>590</v>
      </c>
      <c r="R125" s="87">
        <v>1813040806</v>
      </c>
      <c r="S125" s="177">
        <f t="shared" si="3"/>
        <v>-0.20063469340806439</v>
      </c>
      <c r="T125" s="87">
        <v>855466503</v>
      </c>
      <c r="U125" s="177">
        <f t="shared" si="4"/>
        <v>-0.33026388783246596</v>
      </c>
      <c r="V125" s="87">
        <v>957574303</v>
      </c>
      <c r="W125" s="177">
        <f t="shared" si="5"/>
        <v>-3.351634038440876E-2</v>
      </c>
      <c r="X125" s="88">
        <v>193</v>
      </c>
      <c r="Y125" s="88">
        <v>33</v>
      </c>
      <c r="Z125" s="88">
        <f t="shared" si="6"/>
        <v>226</v>
      </c>
      <c r="AA125" s="178">
        <f t="shared" si="7"/>
        <v>0.33731343283582088</v>
      </c>
      <c r="AB125" s="89">
        <v>0.28805970149253729</v>
      </c>
      <c r="AC125" s="89">
        <v>4.9253731343283584E-2</v>
      </c>
    </row>
    <row r="126" spans="14:29" ht="15.75" x14ac:dyDescent="0.25">
      <c r="N126" s="85">
        <v>40329</v>
      </c>
      <c r="O126" s="86">
        <v>578</v>
      </c>
      <c r="P126" s="86">
        <v>94</v>
      </c>
      <c r="Q126" s="86">
        <v>484</v>
      </c>
      <c r="R126" s="87">
        <v>2282636011</v>
      </c>
      <c r="S126" s="177">
        <f t="shared" si="3"/>
        <v>0.25900972744018858</v>
      </c>
      <c r="T126" s="87">
        <v>1606010833</v>
      </c>
      <c r="U126" s="177">
        <f t="shared" si="4"/>
        <v>0.87735092767273426</v>
      </c>
      <c r="V126" s="87">
        <v>676625178</v>
      </c>
      <c r="W126" s="177">
        <f t="shared" si="5"/>
        <v>-0.29339668380804496</v>
      </c>
      <c r="X126" s="88">
        <v>149</v>
      </c>
      <c r="Y126" s="88">
        <v>30</v>
      </c>
      <c r="Z126" s="88">
        <f t="shared" si="6"/>
        <v>179</v>
      </c>
      <c r="AA126" s="178">
        <f t="shared" si="7"/>
        <v>0.30968858131487892</v>
      </c>
      <c r="AB126" s="89">
        <v>0.25778546712802769</v>
      </c>
      <c r="AC126" s="89">
        <v>5.1903114186851208E-2</v>
      </c>
    </row>
    <row r="127" spans="14:29" ht="15.75" x14ac:dyDescent="0.25">
      <c r="N127" s="85">
        <v>40359</v>
      </c>
      <c r="O127" s="86">
        <v>778</v>
      </c>
      <c r="P127" s="86">
        <v>123</v>
      </c>
      <c r="Q127" s="86">
        <v>655</v>
      </c>
      <c r="R127" s="87">
        <v>3351726884</v>
      </c>
      <c r="S127" s="177">
        <f t="shared" si="3"/>
        <v>0.46835801584136139</v>
      </c>
      <c r="T127" s="87">
        <v>2321098003</v>
      </c>
      <c r="U127" s="177">
        <f t="shared" si="4"/>
        <v>0.44525675375690321</v>
      </c>
      <c r="V127" s="87">
        <v>1030628881</v>
      </c>
      <c r="W127" s="177">
        <f t="shared" si="5"/>
        <v>0.52319026029504334</v>
      </c>
      <c r="X127" s="88">
        <v>204</v>
      </c>
      <c r="Y127" s="88">
        <v>39</v>
      </c>
      <c r="Z127" s="88">
        <f t="shared" si="6"/>
        <v>243</v>
      </c>
      <c r="AA127" s="178">
        <f t="shared" si="7"/>
        <v>0.31233933161953725</v>
      </c>
      <c r="AB127" s="89">
        <v>0.26221079691516708</v>
      </c>
      <c r="AC127" s="89">
        <v>5.0128534704370183E-2</v>
      </c>
    </row>
    <row r="128" spans="14:29" ht="15.75" x14ac:dyDescent="0.25">
      <c r="N128" s="85">
        <v>40390</v>
      </c>
      <c r="O128" s="86">
        <v>675</v>
      </c>
      <c r="P128" s="86">
        <v>101</v>
      </c>
      <c r="Q128" s="86">
        <v>574</v>
      </c>
      <c r="R128" s="87">
        <v>2427365928</v>
      </c>
      <c r="S128" s="177">
        <f t="shared" si="3"/>
        <v>-0.27578647902744813</v>
      </c>
      <c r="T128" s="87">
        <v>1438462137</v>
      </c>
      <c r="U128" s="177">
        <f t="shared" si="4"/>
        <v>-0.38026652250753756</v>
      </c>
      <c r="V128" s="87">
        <v>988903791</v>
      </c>
      <c r="W128" s="177">
        <f t="shared" si="5"/>
        <v>-4.0485077382573342E-2</v>
      </c>
      <c r="X128" s="88">
        <v>172</v>
      </c>
      <c r="Y128" s="88">
        <v>40</v>
      </c>
      <c r="Z128" s="88">
        <f t="shared" si="6"/>
        <v>212</v>
      </c>
      <c r="AA128" s="178">
        <f t="shared" si="7"/>
        <v>0.31407407407407406</v>
      </c>
      <c r="AB128" s="89">
        <v>0.25481481481481483</v>
      </c>
      <c r="AC128" s="89">
        <v>5.9259259259259262E-2</v>
      </c>
    </row>
    <row r="129" spans="14:29" ht="15.75" x14ac:dyDescent="0.25">
      <c r="N129" s="85">
        <v>40421</v>
      </c>
      <c r="O129" s="86">
        <v>691</v>
      </c>
      <c r="P129" s="86">
        <v>99</v>
      </c>
      <c r="Q129" s="86">
        <v>592</v>
      </c>
      <c r="R129" s="87">
        <v>2787333437</v>
      </c>
      <c r="S129" s="177">
        <f t="shared" si="3"/>
        <v>0.14829552678799907</v>
      </c>
      <c r="T129" s="87">
        <v>1845479651</v>
      </c>
      <c r="U129" s="177">
        <f t="shared" si="4"/>
        <v>0.28295323424282803</v>
      </c>
      <c r="V129" s="87">
        <v>941853786</v>
      </c>
      <c r="W129" s="177">
        <f t="shared" si="5"/>
        <v>-4.7577939763404187E-2</v>
      </c>
      <c r="X129" s="88">
        <v>194</v>
      </c>
      <c r="Y129" s="88">
        <v>34</v>
      </c>
      <c r="Z129" s="88">
        <f t="shared" si="6"/>
        <v>228</v>
      </c>
      <c r="AA129" s="178">
        <f t="shared" si="7"/>
        <v>0.32995658465991318</v>
      </c>
      <c r="AB129" s="89">
        <v>0.28075253256150506</v>
      </c>
      <c r="AC129" s="89">
        <v>4.9204052098408106E-2</v>
      </c>
    </row>
    <row r="130" spans="14:29" ht="15.75" x14ac:dyDescent="0.25">
      <c r="N130" s="85">
        <v>40451</v>
      </c>
      <c r="O130" s="86">
        <v>754</v>
      </c>
      <c r="P130" s="86">
        <v>136</v>
      </c>
      <c r="Q130" s="86">
        <v>618</v>
      </c>
      <c r="R130" s="87">
        <v>4179723805</v>
      </c>
      <c r="S130" s="177">
        <f t="shared" si="3"/>
        <v>0.4995420890507547</v>
      </c>
      <c r="T130" s="87">
        <v>3199063535</v>
      </c>
      <c r="U130" s="177">
        <f t="shared" si="4"/>
        <v>0.73345912173376759</v>
      </c>
      <c r="V130" s="87">
        <v>980660270</v>
      </c>
      <c r="W130" s="177">
        <f t="shared" si="5"/>
        <v>4.1202238157165505E-2</v>
      </c>
      <c r="X130" s="88">
        <v>207</v>
      </c>
      <c r="Y130" s="88">
        <v>37</v>
      </c>
      <c r="Z130" s="88">
        <f t="shared" si="6"/>
        <v>244</v>
      </c>
      <c r="AA130" s="178">
        <f t="shared" si="7"/>
        <v>0.32360742705570295</v>
      </c>
      <c r="AB130" s="89">
        <v>0.27453580901856767</v>
      </c>
      <c r="AC130" s="89">
        <v>4.9071618037135278E-2</v>
      </c>
    </row>
    <row r="131" spans="14:29" ht="15.75" x14ac:dyDescent="0.25">
      <c r="N131" s="85">
        <v>40482</v>
      </c>
      <c r="O131" s="86">
        <v>661</v>
      </c>
      <c r="P131" s="86">
        <v>102</v>
      </c>
      <c r="Q131" s="86">
        <v>559</v>
      </c>
      <c r="R131" s="87">
        <v>3323765492</v>
      </c>
      <c r="S131" s="177">
        <f t="shared" si="3"/>
        <v>-0.20478824748564939</v>
      </c>
      <c r="T131" s="87">
        <v>2372639275</v>
      </c>
      <c r="U131" s="177">
        <f t="shared" si="4"/>
        <v>-0.2583331812445544</v>
      </c>
      <c r="V131" s="87">
        <v>951126217</v>
      </c>
      <c r="W131" s="177">
        <f t="shared" si="5"/>
        <v>-3.0116497938679654E-2</v>
      </c>
      <c r="X131" s="88">
        <v>187</v>
      </c>
      <c r="Y131" s="88">
        <v>43</v>
      </c>
      <c r="Z131" s="88">
        <f t="shared" si="6"/>
        <v>230</v>
      </c>
      <c r="AA131" s="178">
        <f t="shared" si="7"/>
        <v>0.34795763993948564</v>
      </c>
      <c r="AB131" s="89">
        <v>0.28290468986384265</v>
      </c>
      <c r="AC131" s="89">
        <v>6.5052950075642962E-2</v>
      </c>
    </row>
    <row r="132" spans="14:29" ht="15.75" x14ac:dyDescent="0.25">
      <c r="N132" s="85">
        <v>40512</v>
      </c>
      <c r="O132" s="86">
        <v>728</v>
      </c>
      <c r="P132" s="86">
        <v>134</v>
      </c>
      <c r="Q132" s="86">
        <v>594</v>
      </c>
      <c r="R132" s="87">
        <v>3734701037</v>
      </c>
      <c r="S132" s="177">
        <f t="shared" ref="S132:S195" si="8">R132/R131-1</f>
        <v>0.12363554107204133</v>
      </c>
      <c r="T132" s="87">
        <v>2454719267</v>
      </c>
      <c r="U132" s="177">
        <f t="shared" ref="U132:U195" si="9">T132/T131-1</f>
        <v>3.4594383084213254E-2</v>
      </c>
      <c r="V132" s="87">
        <v>1279981770</v>
      </c>
      <c r="W132" s="177">
        <f t="shared" ref="W132:W195" si="10">V132/V131-1</f>
        <v>0.34575385172039685</v>
      </c>
      <c r="X132" s="88">
        <v>189</v>
      </c>
      <c r="Y132" s="88">
        <v>51</v>
      </c>
      <c r="Z132" s="88">
        <f t="shared" si="6"/>
        <v>240</v>
      </c>
      <c r="AA132" s="178">
        <f t="shared" si="7"/>
        <v>0.32967032967032966</v>
      </c>
      <c r="AB132" s="89">
        <v>0.25961538461538464</v>
      </c>
      <c r="AC132" s="89">
        <v>7.0054945054945056E-2</v>
      </c>
    </row>
    <row r="133" spans="14:29" ht="15.75" x14ac:dyDescent="0.25">
      <c r="N133" s="85">
        <v>40543</v>
      </c>
      <c r="O133" s="86">
        <v>1212</v>
      </c>
      <c r="P133" s="86">
        <v>224</v>
      </c>
      <c r="Q133" s="86">
        <v>988</v>
      </c>
      <c r="R133" s="87">
        <v>6133354783</v>
      </c>
      <c r="S133" s="177">
        <f t="shared" si="8"/>
        <v>0.6422612472153284</v>
      </c>
      <c r="T133" s="87">
        <v>4191414151</v>
      </c>
      <c r="U133" s="177">
        <f t="shared" si="9"/>
        <v>0.70749226086552741</v>
      </c>
      <c r="V133" s="87">
        <v>1941940632</v>
      </c>
      <c r="W133" s="177">
        <f t="shared" si="10"/>
        <v>0.51716272646601835</v>
      </c>
      <c r="X133" s="88">
        <v>287</v>
      </c>
      <c r="Y133" s="88">
        <v>66</v>
      </c>
      <c r="Z133" s="88">
        <f t="shared" si="6"/>
        <v>353</v>
      </c>
      <c r="AA133" s="178">
        <f t="shared" si="7"/>
        <v>0.29125412541254125</v>
      </c>
      <c r="AB133" s="89">
        <v>0.23679867986798681</v>
      </c>
      <c r="AC133" s="89">
        <v>5.4455445544554455E-2</v>
      </c>
    </row>
    <row r="134" spans="14:29" ht="15.75" x14ac:dyDescent="0.25">
      <c r="N134" s="85">
        <v>40574</v>
      </c>
      <c r="O134" s="86">
        <v>635</v>
      </c>
      <c r="P134" s="86">
        <v>109</v>
      </c>
      <c r="Q134" s="86">
        <v>526</v>
      </c>
      <c r="R134" s="87">
        <v>2574982173</v>
      </c>
      <c r="S134" s="177">
        <f t="shared" si="8"/>
        <v>-0.58016741830471741</v>
      </c>
      <c r="T134" s="87">
        <v>1720393837</v>
      </c>
      <c r="U134" s="177">
        <f t="shared" si="9"/>
        <v>-0.58954334384027796</v>
      </c>
      <c r="V134" s="87">
        <v>854588336</v>
      </c>
      <c r="W134" s="177">
        <f t="shared" si="10"/>
        <v>-0.55993076105531525</v>
      </c>
      <c r="X134" s="88">
        <v>157</v>
      </c>
      <c r="Y134" s="88">
        <v>38</v>
      </c>
      <c r="Z134" s="88">
        <f t="shared" si="6"/>
        <v>195</v>
      </c>
      <c r="AA134" s="178">
        <f t="shared" si="7"/>
        <v>0.30708661417322836</v>
      </c>
      <c r="AB134" s="89">
        <v>0.24724409448818899</v>
      </c>
      <c r="AC134" s="89">
        <v>5.9842519685039369E-2</v>
      </c>
    </row>
    <row r="135" spans="14:29" ht="15.75" x14ac:dyDescent="0.25">
      <c r="N135" s="85">
        <v>40602</v>
      </c>
      <c r="O135" s="86">
        <v>618</v>
      </c>
      <c r="P135" s="86">
        <v>103</v>
      </c>
      <c r="Q135" s="86">
        <v>515</v>
      </c>
      <c r="R135" s="87">
        <v>3535929683</v>
      </c>
      <c r="S135" s="177">
        <f t="shared" si="8"/>
        <v>0.37318608263623121</v>
      </c>
      <c r="T135" s="87">
        <v>2792474079</v>
      </c>
      <c r="U135" s="177">
        <f t="shared" si="9"/>
        <v>0.62315977826884072</v>
      </c>
      <c r="V135" s="87">
        <v>743455604</v>
      </c>
      <c r="W135" s="177">
        <f t="shared" si="10"/>
        <v>-0.13004241611834966</v>
      </c>
      <c r="X135" s="88">
        <v>156</v>
      </c>
      <c r="Y135" s="88">
        <v>39</v>
      </c>
      <c r="Z135" s="88">
        <f t="shared" si="6"/>
        <v>195</v>
      </c>
      <c r="AA135" s="178">
        <f t="shared" si="7"/>
        <v>0.3155339805825243</v>
      </c>
      <c r="AB135" s="89">
        <v>0.25242718446601942</v>
      </c>
      <c r="AC135" s="89">
        <v>6.3106796116504854E-2</v>
      </c>
    </row>
    <row r="136" spans="14:29" ht="15.75" x14ac:dyDescent="0.25">
      <c r="N136" s="85">
        <v>40633</v>
      </c>
      <c r="O136" s="86">
        <v>935</v>
      </c>
      <c r="P136" s="86">
        <v>130</v>
      </c>
      <c r="Q136" s="86">
        <v>805</v>
      </c>
      <c r="R136" s="87">
        <v>3307151366</v>
      </c>
      <c r="S136" s="177">
        <f t="shared" si="8"/>
        <v>-6.4701036929528777E-2</v>
      </c>
      <c r="T136" s="87">
        <v>2027146715</v>
      </c>
      <c r="U136" s="177">
        <f t="shared" si="9"/>
        <v>-0.27406784892129343</v>
      </c>
      <c r="V136" s="87">
        <v>1280004651</v>
      </c>
      <c r="W136" s="177">
        <f t="shared" si="10"/>
        <v>0.72169614986182817</v>
      </c>
      <c r="X136" s="88">
        <v>274</v>
      </c>
      <c r="Y136" s="88">
        <v>70</v>
      </c>
      <c r="Z136" s="88">
        <f t="shared" si="6"/>
        <v>344</v>
      </c>
      <c r="AA136" s="178">
        <f t="shared" si="7"/>
        <v>0.3679144385026738</v>
      </c>
      <c r="AB136" s="89">
        <v>0.29304812834224597</v>
      </c>
      <c r="AC136" s="89">
        <v>7.4866310160427801E-2</v>
      </c>
    </row>
    <row r="137" spans="14:29" ht="15.75" x14ac:dyDescent="0.25">
      <c r="N137" s="85">
        <v>40663</v>
      </c>
      <c r="O137" s="86">
        <v>884</v>
      </c>
      <c r="P137" s="86">
        <v>142</v>
      </c>
      <c r="Q137" s="86">
        <v>742</v>
      </c>
      <c r="R137" s="87">
        <v>3566802471</v>
      </c>
      <c r="S137" s="177">
        <f t="shared" si="8"/>
        <v>7.8512011173546004E-2</v>
      </c>
      <c r="T137" s="87">
        <v>2379945585</v>
      </c>
      <c r="U137" s="177">
        <f t="shared" si="9"/>
        <v>0.17403716632320809</v>
      </c>
      <c r="V137" s="87">
        <v>1186856886</v>
      </c>
      <c r="W137" s="177">
        <f t="shared" si="10"/>
        <v>-7.2771426984447718E-2</v>
      </c>
      <c r="X137" s="88">
        <v>225</v>
      </c>
      <c r="Y137" s="88">
        <v>62</v>
      </c>
      <c r="Z137" s="88">
        <f t="shared" si="6"/>
        <v>287</v>
      </c>
      <c r="AA137" s="178">
        <f t="shared" si="7"/>
        <v>0.32466063348416291</v>
      </c>
      <c r="AB137" s="89">
        <v>0.25452488687782804</v>
      </c>
      <c r="AC137" s="89">
        <v>7.0135746606334842E-2</v>
      </c>
    </row>
    <row r="138" spans="14:29" ht="15.75" x14ac:dyDescent="0.25">
      <c r="N138" s="85">
        <v>40694</v>
      </c>
      <c r="O138" s="86">
        <v>951</v>
      </c>
      <c r="P138" s="86">
        <v>161</v>
      </c>
      <c r="Q138" s="86">
        <v>790</v>
      </c>
      <c r="R138" s="87">
        <v>5204822180</v>
      </c>
      <c r="S138" s="177">
        <f t="shared" si="8"/>
        <v>0.45924037630846426</v>
      </c>
      <c r="T138" s="87">
        <v>3953430868</v>
      </c>
      <c r="U138" s="177">
        <f t="shared" si="9"/>
        <v>0.66114338618376434</v>
      </c>
      <c r="V138" s="87">
        <v>1251391312</v>
      </c>
      <c r="W138" s="177">
        <f t="shared" si="10"/>
        <v>5.4374227222539817E-2</v>
      </c>
      <c r="X138" s="88">
        <v>231</v>
      </c>
      <c r="Y138" s="88">
        <v>60</v>
      </c>
      <c r="Z138" s="88">
        <f t="shared" si="6"/>
        <v>291</v>
      </c>
      <c r="AA138" s="178">
        <f t="shared" si="7"/>
        <v>0.305993690851735</v>
      </c>
      <c r="AB138" s="89">
        <v>0.24290220820189273</v>
      </c>
      <c r="AC138" s="89">
        <v>6.3091482649842268E-2</v>
      </c>
    </row>
    <row r="139" spans="14:29" ht="15.75" x14ac:dyDescent="0.25">
      <c r="N139" s="85">
        <v>40724</v>
      </c>
      <c r="O139" s="86">
        <v>1073</v>
      </c>
      <c r="P139" s="86">
        <v>200</v>
      </c>
      <c r="Q139" s="86">
        <v>873</v>
      </c>
      <c r="R139" s="87">
        <v>5637618907</v>
      </c>
      <c r="S139" s="177">
        <f t="shared" si="8"/>
        <v>8.3153028486364189E-2</v>
      </c>
      <c r="T139" s="87">
        <v>4119328074</v>
      </c>
      <c r="U139" s="177">
        <f t="shared" si="9"/>
        <v>4.1962844814819267E-2</v>
      </c>
      <c r="V139" s="87">
        <v>1518290833</v>
      </c>
      <c r="W139" s="177">
        <f t="shared" si="10"/>
        <v>0.21328222310688383</v>
      </c>
      <c r="X139" s="88">
        <v>227</v>
      </c>
      <c r="Y139" s="88">
        <v>72</v>
      </c>
      <c r="Z139" s="88">
        <f t="shared" si="6"/>
        <v>299</v>
      </c>
      <c r="AA139" s="178">
        <f t="shared" si="7"/>
        <v>0.27865796831314071</v>
      </c>
      <c r="AB139" s="89">
        <v>0.21155638397017706</v>
      </c>
      <c r="AC139" s="89">
        <v>6.7101584342963649E-2</v>
      </c>
    </row>
    <row r="140" spans="14:29" ht="15.75" x14ac:dyDescent="0.25">
      <c r="N140" s="85">
        <v>40755</v>
      </c>
      <c r="O140" s="86">
        <v>874</v>
      </c>
      <c r="P140" s="86">
        <v>160</v>
      </c>
      <c r="Q140" s="86">
        <v>714</v>
      </c>
      <c r="R140" s="87">
        <v>4210932596</v>
      </c>
      <c r="S140" s="177">
        <f t="shared" si="8"/>
        <v>-0.25306540483404127</v>
      </c>
      <c r="T140" s="87">
        <v>2971616781</v>
      </c>
      <c r="U140" s="177">
        <f t="shared" si="9"/>
        <v>-0.27861614136636015</v>
      </c>
      <c r="V140" s="87">
        <v>1239315815</v>
      </c>
      <c r="W140" s="177">
        <f t="shared" si="10"/>
        <v>-0.18374280601350379</v>
      </c>
      <c r="X140" s="88">
        <v>198</v>
      </c>
      <c r="Y140" s="88">
        <v>52</v>
      </c>
      <c r="Z140" s="88">
        <f t="shared" si="6"/>
        <v>250</v>
      </c>
      <c r="AA140" s="178">
        <f t="shared" si="7"/>
        <v>0.28604118993135014</v>
      </c>
      <c r="AB140" s="89">
        <v>0.22654462242562928</v>
      </c>
      <c r="AC140" s="89">
        <v>5.9496567505720827E-2</v>
      </c>
    </row>
    <row r="141" spans="14:29" ht="15.75" x14ac:dyDescent="0.25">
      <c r="N141" s="85">
        <v>40786</v>
      </c>
      <c r="O141" s="86">
        <v>928</v>
      </c>
      <c r="P141" s="86">
        <v>155</v>
      </c>
      <c r="Q141" s="86">
        <v>773</v>
      </c>
      <c r="R141" s="87">
        <v>4835371307</v>
      </c>
      <c r="S141" s="177">
        <f t="shared" si="8"/>
        <v>0.14828988514163344</v>
      </c>
      <c r="T141" s="87">
        <v>3501995549</v>
      </c>
      <c r="U141" s="177">
        <f t="shared" si="9"/>
        <v>0.17848154963693474</v>
      </c>
      <c r="V141" s="87">
        <v>1333375758</v>
      </c>
      <c r="W141" s="177">
        <f t="shared" si="10"/>
        <v>7.5896669647518289E-2</v>
      </c>
      <c r="X141" s="88">
        <v>212</v>
      </c>
      <c r="Y141" s="88">
        <v>54</v>
      </c>
      <c r="Z141" s="88">
        <f t="shared" si="6"/>
        <v>266</v>
      </c>
      <c r="AA141" s="178">
        <f t="shared" si="7"/>
        <v>0.28663793103448276</v>
      </c>
      <c r="AB141" s="89">
        <v>0.22844827586206898</v>
      </c>
      <c r="AC141" s="89">
        <v>5.8189655172413791E-2</v>
      </c>
    </row>
    <row r="142" spans="14:29" ht="15.75" x14ac:dyDescent="0.25">
      <c r="N142" s="85">
        <v>40816</v>
      </c>
      <c r="O142" s="86">
        <v>915</v>
      </c>
      <c r="P142" s="86">
        <v>161</v>
      </c>
      <c r="Q142" s="86">
        <v>754</v>
      </c>
      <c r="R142" s="87">
        <v>4821136534</v>
      </c>
      <c r="S142" s="177">
        <f t="shared" si="8"/>
        <v>-2.9438841603317556E-3</v>
      </c>
      <c r="T142" s="87">
        <v>3517745161</v>
      </c>
      <c r="U142" s="177">
        <f t="shared" si="9"/>
        <v>4.4973249621911293E-3</v>
      </c>
      <c r="V142" s="87">
        <v>1303391373</v>
      </c>
      <c r="W142" s="177">
        <f t="shared" si="10"/>
        <v>-2.2487573229151181E-2</v>
      </c>
      <c r="X142" s="88">
        <v>199</v>
      </c>
      <c r="Y142" s="88">
        <v>52</v>
      </c>
      <c r="Z142" s="88">
        <f t="shared" si="6"/>
        <v>251</v>
      </c>
      <c r="AA142" s="178">
        <f t="shared" si="7"/>
        <v>0.27431693989071038</v>
      </c>
      <c r="AB142" s="89">
        <v>0.2174863387978142</v>
      </c>
      <c r="AC142" s="89">
        <v>5.6830601092896178E-2</v>
      </c>
    </row>
    <row r="143" spans="14:29" ht="15.75" x14ac:dyDescent="0.25">
      <c r="N143" s="85">
        <v>40847</v>
      </c>
      <c r="O143" s="86">
        <v>826</v>
      </c>
      <c r="P143" s="86">
        <v>159</v>
      </c>
      <c r="Q143" s="86">
        <v>667</v>
      </c>
      <c r="R143" s="87">
        <v>4841843173</v>
      </c>
      <c r="S143" s="177">
        <f t="shared" si="8"/>
        <v>4.2949704605896866E-3</v>
      </c>
      <c r="T143" s="87">
        <v>3638888919</v>
      </c>
      <c r="U143" s="177">
        <f t="shared" si="9"/>
        <v>3.4437900545803535E-2</v>
      </c>
      <c r="V143" s="87">
        <v>1202954254</v>
      </c>
      <c r="W143" s="177">
        <f t="shared" si="10"/>
        <v>-7.7058296595001297E-2</v>
      </c>
      <c r="X143" s="88">
        <v>165</v>
      </c>
      <c r="Y143" s="88">
        <v>51</v>
      </c>
      <c r="Z143" s="88">
        <f t="shared" si="6"/>
        <v>216</v>
      </c>
      <c r="AA143" s="178">
        <f t="shared" si="7"/>
        <v>0.26150121065375304</v>
      </c>
      <c r="AB143" s="89">
        <v>0.19975786924939468</v>
      </c>
      <c r="AC143" s="89">
        <v>6.1743341404358353E-2</v>
      </c>
    </row>
    <row r="144" spans="14:29" ht="15.75" x14ac:dyDescent="0.25">
      <c r="N144" s="85">
        <v>40877</v>
      </c>
      <c r="O144" s="86">
        <v>836</v>
      </c>
      <c r="P144" s="86">
        <v>127</v>
      </c>
      <c r="Q144" s="86">
        <v>709</v>
      </c>
      <c r="R144" s="87">
        <v>3978392576</v>
      </c>
      <c r="S144" s="177">
        <f t="shared" si="8"/>
        <v>-0.17833097152236077</v>
      </c>
      <c r="T144" s="87">
        <v>2714484837</v>
      </c>
      <c r="U144" s="177">
        <f t="shared" si="9"/>
        <v>-0.25403470745516321</v>
      </c>
      <c r="V144" s="87">
        <v>1263907739</v>
      </c>
      <c r="W144" s="177">
        <f t="shared" si="10"/>
        <v>5.0669827881917096E-2</v>
      </c>
      <c r="X144" s="88">
        <v>199</v>
      </c>
      <c r="Y144" s="88">
        <v>34</v>
      </c>
      <c r="Z144" s="88">
        <f t="shared" si="6"/>
        <v>233</v>
      </c>
      <c r="AA144" s="178">
        <f t="shared" si="7"/>
        <v>0.27870813397129185</v>
      </c>
      <c r="AB144" s="89">
        <v>0.23803827751196172</v>
      </c>
      <c r="AC144" s="89">
        <v>4.0669856459330141E-2</v>
      </c>
    </row>
    <row r="145" spans="14:29" ht="15.75" x14ac:dyDescent="0.25">
      <c r="N145" s="85">
        <v>40908</v>
      </c>
      <c r="O145" s="86">
        <v>1324</v>
      </c>
      <c r="P145" s="86">
        <v>233</v>
      </c>
      <c r="Q145" s="86">
        <v>1091</v>
      </c>
      <c r="R145" s="87">
        <v>7384809204</v>
      </c>
      <c r="S145" s="177">
        <f t="shared" si="8"/>
        <v>0.85622938483987365</v>
      </c>
      <c r="T145" s="87">
        <v>5113691393</v>
      </c>
      <c r="U145" s="177">
        <f t="shared" si="9"/>
        <v>0.88385336447543406</v>
      </c>
      <c r="V145" s="87">
        <v>2271117811</v>
      </c>
      <c r="W145" s="177">
        <f t="shared" si="10"/>
        <v>0.7969015782725577</v>
      </c>
      <c r="X145" s="88">
        <v>295</v>
      </c>
      <c r="Y145" s="88">
        <v>65</v>
      </c>
      <c r="Z145" s="88">
        <f t="shared" si="6"/>
        <v>360</v>
      </c>
      <c r="AA145" s="178">
        <f t="shared" si="7"/>
        <v>0.27190332326283989</v>
      </c>
      <c r="AB145" s="89">
        <v>0.22280966767371602</v>
      </c>
      <c r="AC145" s="89">
        <v>4.9093655589123868E-2</v>
      </c>
    </row>
    <row r="146" spans="14:29" ht="15.75" x14ac:dyDescent="0.25">
      <c r="N146" s="85">
        <v>40939</v>
      </c>
      <c r="O146" s="86">
        <v>726</v>
      </c>
      <c r="P146" s="86">
        <v>119</v>
      </c>
      <c r="Q146" s="86">
        <v>607</v>
      </c>
      <c r="R146" s="87">
        <v>3625901855</v>
      </c>
      <c r="S146" s="177">
        <f t="shared" si="8"/>
        <v>-0.50900534396528196</v>
      </c>
      <c r="T146" s="87">
        <v>2624274237</v>
      </c>
      <c r="U146" s="177">
        <f t="shared" si="9"/>
        <v>-0.48681411619944426</v>
      </c>
      <c r="V146" s="87">
        <v>1001627618</v>
      </c>
      <c r="W146" s="177">
        <f t="shared" si="10"/>
        <v>-0.55897152796359273</v>
      </c>
      <c r="X146" s="88">
        <v>145</v>
      </c>
      <c r="Y146" s="88">
        <v>26</v>
      </c>
      <c r="Z146" s="88">
        <f t="shared" si="6"/>
        <v>171</v>
      </c>
      <c r="AA146" s="178">
        <f t="shared" si="7"/>
        <v>0.23553719008264462</v>
      </c>
      <c r="AB146" s="89">
        <v>0.19972451790633608</v>
      </c>
      <c r="AC146" s="89">
        <v>3.5812672176308541E-2</v>
      </c>
    </row>
    <row r="147" spans="14:29" ht="15.75" x14ac:dyDescent="0.25">
      <c r="N147" s="85">
        <v>40968</v>
      </c>
      <c r="O147" s="86">
        <v>845</v>
      </c>
      <c r="P147" s="86">
        <v>140</v>
      </c>
      <c r="Q147" s="86">
        <v>705</v>
      </c>
      <c r="R147" s="87">
        <v>3831373601</v>
      </c>
      <c r="S147" s="177">
        <f t="shared" si="8"/>
        <v>5.6667762729611937E-2</v>
      </c>
      <c r="T147" s="87">
        <v>2632703178</v>
      </c>
      <c r="U147" s="177">
        <f t="shared" si="9"/>
        <v>3.2119131762828879E-3</v>
      </c>
      <c r="V147" s="87">
        <v>1198670423</v>
      </c>
      <c r="W147" s="177">
        <f t="shared" si="10"/>
        <v>0.19672261572963134</v>
      </c>
      <c r="X147" s="88">
        <v>192</v>
      </c>
      <c r="Y147" s="88">
        <v>44</v>
      </c>
      <c r="Z147" s="88">
        <f t="shared" si="6"/>
        <v>236</v>
      </c>
      <c r="AA147" s="178">
        <f t="shared" si="7"/>
        <v>0.27928994082840236</v>
      </c>
      <c r="AB147" s="89">
        <v>0.22721893491124259</v>
      </c>
      <c r="AC147" s="89">
        <v>5.2071005917159761E-2</v>
      </c>
    </row>
    <row r="148" spans="14:29" ht="15.75" x14ac:dyDescent="0.25">
      <c r="N148" s="85">
        <v>40999</v>
      </c>
      <c r="O148" s="86">
        <v>1085</v>
      </c>
      <c r="P148" s="86">
        <v>178</v>
      </c>
      <c r="Q148" s="86">
        <v>907</v>
      </c>
      <c r="R148" s="87">
        <v>5265182361</v>
      </c>
      <c r="S148" s="177">
        <f t="shared" si="8"/>
        <v>0.37422838629617639</v>
      </c>
      <c r="T148" s="87">
        <v>3681815260</v>
      </c>
      <c r="U148" s="177">
        <f t="shared" si="9"/>
        <v>0.39849235218266599</v>
      </c>
      <c r="V148" s="87">
        <v>1583367101</v>
      </c>
      <c r="W148" s="177">
        <f t="shared" si="10"/>
        <v>0.32093615610969328</v>
      </c>
      <c r="X148" s="88">
        <v>236</v>
      </c>
      <c r="Y148" s="88">
        <v>46</v>
      </c>
      <c r="Z148" s="88">
        <f t="shared" si="6"/>
        <v>282</v>
      </c>
      <c r="AA148" s="178">
        <f t="shared" si="7"/>
        <v>0.25990783410138246</v>
      </c>
      <c r="AB148" s="89">
        <v>0.21751152073732719</v>
      </c>
      <c r="AC148" s="89">
        <v>4.2396313364055298E-2</v>
      </c>
    </row>
    <row r="149" spans="14:29" ht="15.75" x14ac:dyDescent="0.25">
      <c r="N149" s="85">
        <v>41029</v>
      </c>
      <c r="O149" s="86">
        <v>937</v>
      </c>
      <c r="P149" s="86">
        <v>142</v>
      </c>
      <c r="Q149" s="86">
        <v>795</v>
      </c>
      <c r="R149" s="87">
        <v>3990214220</v>
      </c>
      <c r="S149" s="177">
        <f t="shared" si="8"/>
        <v>-0.24215080382474141</v>
      </c>
      <c r="T149" s="87">
        <v>2725069331</v>
      </c>
      <c r="U149" s="177">
        <f t="shared" si="9"/>
        <v>-0.25985712520513593</v>
      </c>
      <c r="V149" s="87">
        <v>1265144889</v>
      </c>
      <c r="W149" s="177">
        <f t="shared" si="10"/>
        <v>-0.20097816343349673</v>
      </c>
      <c r="X149" s="88">
        <v>212</v>
      </c>
      <c r="Y149" s="88">
        <v>50</v>
      </c>
      <c r="Z149" s="88">
        <f t="shared" si="6"/>
        <v>262</v>
      </c>
      <c r="AA149" s="178">
        <f t="shared" si="7"/>
        <v>0.27961579509071505</v>
      </c>
      <c r="AB149" s="89">
        <v>0.22625400213447172</v>
      </c>
      <c r="AC149" s="89">
        <v>5.3361792956243333E-2</v>
      </c>
    </row>
    <row r="150" spans="14:29" ht="15.75" x14ac:dyDescent="0.25">
      <c r="N150" s="85">
        <v>41060</v>
      </c>
      <c r="O150" s="86">
        <v>1116</v>
      </c>
      <c r="P150" s="86">
        <v>174</v>
      </c>
      <c r="Q150" s="86">
        <v>942</v>
      </c>
      <c r="R150" s="87">
        <v>4965606038</v>
      </c>
      <c r="S150" s="177">
        <f t="shared" si="8"/>
        <v>0.24444597814099311</v>
      </c>
      <c r="T150" s="87">
        <v>3089558443</v>
      </c>
      <c r="U150" s="177">
        <f t="shared" si="9"/>
        <v>0.13375406924646782</v>
      </c>
      <c r="V150" s="87">
        <v>1876047595</v>
      </c>
      <c r="W150" s="177">
        <f t="shared" si="10"/>
        <v>0.4828717337528603</v>
      </c>
      <c r="X150" s="88">
        <v>224</v>
      </c>
      <c r="Y150" s="88">
        <v>55</v>
      </c>
      <c r="Z150" s="88">
        <f t="shared" si="6"/>
        <v>279</v>
      </c>
      <c r="AA150" s="178">
        <f t="shared" si="7"/>
        <v>0.25</v>
      </c>
      <c r="AB150" s="89">
        <v>0.20071684587813621</v>
      </c>
      <c r="AC150" s="89">
        <v>4.9283154121863799E-2</v>
      </c>
    </row>
    <row r="151" spans="14:29" ht="15.75" x14ac:dyDescent="0.25">
      <c r="N151" s="85">
        <v>41090</v>
      </c>
      <c r="O151" s="86">
        <v>1184</v>
      </c>
      <c r="P151" s="86">
        <v>192</v>
      </c>
      <c r="Q151" s="86">
        <v>992</v>
      </c>
      <c r="R151" s="87">
        <v>5839103730</v>
      </c>
      <c r="S151" s="177">
        <f t="shared" si="8"/>
        <v>0.17590958390887956</v>
      </c>
      <c r="T151" s="87">
        <v>4102919202</v>
      </c>
      <c r="U151" s="177">
        <f t="shared" si="9"/>
        <v>0.32799533580468987</v>
      </c>
      <c r="V151" s="87">
        <v>1736184528</v>
      </c>
      <c r="W151" s="177">
        <f t="shared" si="10"/>
        <v>-7.4551982248616699E-2</v>
      </c>
      <c r="X151" s="88">
        <v>232</v>
      </c>
      <c r="Y151" s="88">
        <v>54</v>
      </c>
      <c r="Z151" s="88">
        <f t="shared" si="6"/>
        <v>286</v>
      </c>
      <c r="AA151" s="178">
        <f t="shared" si="7"/>
        <v>0.24155405405405406</v>
      </c>
      <c r="AB151" s="89">
        <v>0.19594594594594594</v>
      </c>
      <c r="AC151" s="89">
        <v>4.5608108108108107E-2</v>
      </c>
    </row>
    <row r="152" spans="14:29" ht="15.75" x14ac:dyDescent="0.25">
      <c r="N152" s="85">
        <v>41121</v>
      </c>
      <c r="O152" s="86">
        <v>1001</v>
      </c>
      <c r="P152" s="86">
        <v>174</v>
      </c>
      <c r="Q152" s="86">
        <v>827</v>
      </c>
      <c r="R152" s="87">
        <v>5476852912</v>
      </c>
      <c r="S152" s="177">
        <f t="shared" si="8"/>
        <v>-6.203877080292941E-2</v>
      </c>
      <c r="T152" s="87">
        <v>3900652916</v>
      </c>
      <c r="U152" s="177">
        <f t="shared" si="9"/>
        <v>-4.9298140187943207E-2</v>
      </c>
      <c r="V152" s="87">
        <v>1576199996</v>
      </c>
      <c r="W152" s="177">
        <f t="shared" si="10"/>
        <v>-9.2147193699677943E-2</v>
      </c>
      <c r="X152" s="88">
        <v>200</v>
      </c>
      <c r="Y152" s="88">
        <v>59</v>
      </c>
      <c r="Z152" s="88">
        <f t="shared" si="6"/>
        <v>259</v>
      </c>
      <c r="AA152" s="178">
        <f t="shared" si="7"/>
        <v>0.25874125874125875</v>
      </c>
      <c r="AB152" s="89">
        <v>0.19980019980019981</v>
      </c>
      <c r="AC152" s="89">
        <v>5.8941058941058944E-2</v>
      </c>
    </row>
    <row r="153" spans="14:29" ht="15.75" x14ac:dyDescent="0.25">
      <c r="N153" s="85">
        <v>41152</v>
      </c>
      <c r="O153" s="86">
        <v>1187</v>
      </c>
      <c r="P153" s="86">
        <v>187</v>
      </c>
      <c r="Q153" s="86">
        <v>1000</v>
      </c>
      <c r="R153" s="87">
        <v>5970999291</v>
      </c>
      <c r="S153" s="177">
        <f t="shared" si="8"/>
        <v>9.0224511583523848E-2</v>
      </c>
      <c r="T153" s="87">
        <v>4221586288</v>
      </c>
      <c r="U153" s="177">
        <f t="shared" si="9"/>
        <v>8.2276833881725464E-2</v>
      </c>
      <c r="V153" s="87">
        <v>1749413003</v>
      </c>
      <c r="W153" s="177">
        <f t="shared" si="10"/>
        <v>0.10989278482398879</v>
      </c>
      <c r="X153" s="88">
        <v>209</v>
      </c>
      <c r="Y153" s="88">
        <v>41</v>
      </c>
      <c r="Z153" s="88">
        <f t="shared" si="6"/>
        <v>250</v>
      </c>
      <c r="AA153" s="178">
        <f t="shared" si="7"/>
        <v>0.21061499578770007</v>
      </c>
      <c r="AB153" s="89">
        <v>0.17607413647851727</v>
      </c>
      <c r="AC153" s="89">
        <v>3.4540859309182811E-2</v>
      </c>
    </row>
    <row r="154" spans="14:29" ht="15.75" x14ac:dyDescent="0.25">
      <c r="N154" s="85">
        <v>41182</v>
      </c>
      <c r="O154" s="86">
        <v>1025</v>
      </c>
      <c r="P154" s="86">
        <v>151</v>
      </c>
      <c r="Q154" s="86">
        <v>874</v>
      </c>
      <c r="R154" s="87">
        <v>4815745757</v>
      </c>
      <c r="S154" s="177">
        <f t="shared" si="8"/>
        <v>-0.19347741938963159</v>
      </c>
      <c r="T154" s="87">
        <v>3334211891</v>
      </c>
      <c r="U154" s="177">
        <f t="shared" si="9"/>
        <v>-0.21019927971681907</v>
      </c>
      <c r="V154" s="87">
        <v>1481533866</v>
      </c>
      <c r="W154" s="177">
        <f t="shared" si="10"/>
        <v>-0.15312515486087308</v>
      </c>
      <c r="X154" s="88">
        <v>210</v>
      </c>
      <c r="Y154" s="88">
        <v>38</v>
      </c>
      <c r="Z154" s="88">
        <f t="shared" si="6"/>
        <v>248</v>
      </c>
      <c r="AA154" s="178">
        <f t="shared" si="7"/>
        <v>0.24195121951219511</v>
      </c>
      <c r="AB154" s="89">
        <v>0.20487804878048779</v>
      </c>
      <c r="AC154" s="89">
        <v>3.7073170731707315E-2</v>
      </c>
    </row>
    <row r="155" spans="14:29" ht="15.75" x14ac:dyDescent="0.25">
      <c r="N155" s="85">
        <v>41213</v>
      </c>
      <c r="O155" s="86">
        <v>1130</v>
      </c>
      <c r="P155" s="86">
        <v>164</v>
      </c>
      <c r="Q155" s="86">
        <v>966</v>
      </c>
      <c r="R155" s="87">
        <v>5057524326</v>
      </c>
      <c r="S155" s="177">
        <f t="shared" si="8"/>
        <v>5.0205841670225126E-2</v>
      </c>
      <c r="T155" s="87">
        <v>3245720568</v>
      </c>
      <c r="U155" s="177">
        <f t="shared" si="9"/>
        <v>-2.6540401717978224E-2</v>
      </c>
      <c r="V155" s="87">
        <v>1811803758</v>
      </c>
      <c r="W155" s="177">
        <f t="shared" si="10"/>
        <v>0.22292429459725893</v>
      </c>
      <c r="X155" s="88">
        <v>173</v>
      </c>
      <c r="Y155" s="88">
        <v>43</v>
      </c>
      <c r="Z155" s="88">
        <f t="shared" si="6"/>
        <v>216</v>
      </c>
      <c r="AA155" s="178">
        <f t="shared" si="7"/>
        <v>0.1911504424778761</v>
      </c>
      <c r="AB155" s="89">
        <v>0.15309734513274337</v>
      </c>
      <c r="AC155" s="89">
        <v>3.8053097345132743E-2</v>
      </c>
    </row>
    <row r="156" spans="14:29" ht="15.75" x14ac:dyDescent="0.25">
      <c r="N156" s="85">
        <v>41243</v>
      </c>
      <c r="O156" s="86">
        <v>1187</v>
      </c>
      <c r="P156" s="86">
        <v>218</v>
      </c>
      <c r="Q156" s="86">
        <v>969</v>
      </c>
      <c r="R156" s="87">
        <v>6094558156</v>
      </c>
      <c r="S156" s="177">
        <f t="shared" si="8"/>
        <v>0.205047719626134</v>
      </c>
      <c r="T156" s="87">
        <v>4191676177</v>
      </c>
      <c r="U156" s="177">
        <f t="shared" si="9"/>
        <v>0.29144702668686429</v>
      </c>
      <c r="V156" s="87">
        <v>1902881979</v>
      </c>
      <c r="W156" s="177">
        <f t="shared" si="10"/>
        <v>5.0269363112779297E-2</v>
      </c>
      <c r="X156" s="88">
        <v>177</v>
      </c>
      <c r="Y156" s="88">
        <v>58</v>
      </c>
      <c r="Z156" s="88">
        <f t="shared" si="6"/>
        <v>235</v>
      </c>
      <c r="AA156" s="178">
        <f t="shared" si="7"/>
        <v>0.19797809604043809</v>
      </c>
      <c r="AB156" s="89">
        <v>0.14911541701769165</v>
      </c>
      <c r="AC156" s="89">
        <v>4.8862679022746422E-2</v>
      </c>
    </row>
    <row r="157" spans="14:29" ht="15.75" x14ac:dyDescent="0.25">
      <c r="N157" s="85">
        <v>41274</v>
      </c>
      <c r="O157" s="86">
        <v>2023</v>
      </c>
      <c r="P157" s="86">
        <v>364</v>
      </c>
      <c r="Q157" s="86">
        <v>1659</v>
      </c>
      <c r="R157" s="87">
        <v>11308445774</v>
      </c>
      <c r="S157" s="177">
        <f t="shared" si="8"/>
        <v>0.85549887039259875</v>
      </c>
      <c r="T157" s="87">
        <v>7614021442</v>
      </c>
      <c r="U157" s="177">
        <f t="shared" si="9"/>
        <v>0.8164622266812096</v>
      </c>
      <c r="V157" s="87">
        <v>3694424332</v>
      </c>
      <c r="W157" s="177">
        <f t="shared" si="10"/>
        <v>0.94148894822236362</v>
      </c>
      <c r="X157" s="88">
        <v>271</v>
      </c>
      <c r="Y157" s="88">
        <v>67</v>
      </c>
      <c r="Z157" s="88">
        <f t="shared" si="6"/>
        <v>338</v>
      </c>
      <c r="AA157" s="178">
        <f t="shared" si="7"/>
        <v>0.16707859614434009</v>
      </c>
      <c r="AB157" s="89">
        <v>0.13395946613939694</v>
      </c>
      <c r="AC157" s="89">
        <v>3.3119130004943154E-2</v>
      </c>
    </row>
    <row r="158" spans="14:29" ht="15.75" x14ac:dyDescent="0.25">
      <c r="N158" s="85">
        <v>41305</v>
      </c>
      <c r="O158" s="86">
        <v>862</v>
      </c>
      <c r="P158" s="86">
        <v>130</v>
      </c>
      <c r="Q158" s="86">
        <v>732</v>
      </c>
      <c r="R158" s="87">
        <v>3553203587</v>
      </c>
      <c r="S158" s="177">
        <f t="shared" si="8"/>
        <v>-0.68579204799571958</v>
      </c>
      <c r="T158" s="87">
        <v>2470460628</v>
      </c>
      <c r="U158" s="177">
        <f t="shared" si="9"/>
        <v>-0.67553799962098926</v>
      </c>
      <c r="V158" s="87">
        <v>1082742959</v>
      </c>
      <c r="W158" s="177">
        <f t="shared" si="10"/>
        <v>-0.7069251223738422</v>
      </c>
      <c r="X158" s="88">
        <v>141</v>
      </c>
      <c r="Y158" s="88">
        <v>42</v>
      </c>
      <c r="Z158" s="88">
        <f t="shared" si="6"/>
        <v>183</v>
      </c>
      <c r="AA158" s="178">
        <f t="shared" si="7"/>
        <v>0.21229698375870071</v>
      </c>
      <c r="AB158" s="89">
        <v>0.16357308584686775</v>
      </c>
      <c r="AC158" s="89">
        <v>4.8723897911832945E-2</v>
      </c>
    </row>
    <row r="159" spans="14:29" ht="15.75" x14ac:dyDescent="0.25">
      <c r="N159" s="85">
        <v>41333</v>
      </c>
      <c r="O159" s="86">
        <v>835</v>
      </c>
      <c r="P159" s="86">
        <v>118</v>
      </c>
      <c r="Q159" s="86">
        <v>717</v>
      </c>
      <c r="R159" s="87">
        <v>3228280181</v>
      </c>
      <c r="S159" s="177">
        <f t="shared" si="8"/>
        <v>-9.1445198127342753E-2</v>
      </c>
      <c r="T159" s="87">
        <v>1997726470</v>
      </c>
      <c r="U159" s="177">
        <f t="shared" si="9"/>
        <v>-0.19135466181572358</v>
      </c>
      <c r="V159" s="87">
        <v>1230553711</v>
      </c>
      <c r="W159" s="177">
        <f t="shared" si="10"/>
        <v>0.13651508954305758</v>
      </c>
      <c r="X159" s="88">
        <v>136</v>
      </c>
      <c r="Y159" s="88">
        <v>30</v>
      </c>
      <c r="Z159" s="88">
        <f t="shared" si="6"/>
        <v>166</v>
      </c>
      <c r="AA159" s="178">
        <f t="shared" si="7"/>
        <v>0.19880239520958085</v>
      </c>
      <c r="AB159" s="89">
        <v>0.16287425149700599</v>
      </c>
      <c r="AC159" s="89">
        <v>3.5928143712574849E-2</v>
      </c>
    </row>
    <row r="160" spans="14:29" ht="15.75" x14ac:dyDescent="0.25">
      <c r="N160" s="85">
        <v>41364</v>
      </c>
      <c r="O160" s="86">
        <v>1213</v>
      </c>
      <c r="P160" s="86">
        <v>175</v>
      </c>
      <c r="Q160" s="86">
        <v>1038</v>
      </c>
      <c r="R160" s="87">
        <v>5617252057</v>
      </c>
      <c r="S160" s="177">
        <f t="shared" si="8"/>
        <v>0.74001379745793505</v>
      </c>
      <c r="T160" s="87">
        <v>3844610165</v>
      </c>
      <c r="U160" s="177">
        <f t="shared" si="9"/>
        <v>0.9244927785333894</v>
      </c>
      <c r="V160" s="87">
        <v>1772641892</v>
      </c>
      <c r="W160" s="177">
        <f t="shared" si="10"/>
        <v>0.44052378710026097</v>
      </c>
      <c r="X160" s="88">
        <v>207</v>
      </c>
      <c r="Y160" s="88">
        <v>35</v>
      </c>
      <c r="Z160" s="88">
        <f t="shared" si="6"/>
        <v>242</v>
      </c>
      <c r="AA160" s="178">
        <f t="shared" si="7"/>
        <v>0.19950535861500412</v>
      </c>
      <c r="AB160" s="89">
        <v>0.17065127782357792</v>
      </c>
      <c r="AC160" s="89">
        <v>2.8854080791426217E-2</v>
      </c>
    </row>
    <row r="161" spans="14:29" ht="15.75" x14ac:dyDescent="0.25">
      <c r="N161" s="85">
        <v>41394</v>
      </c>
      <c r="O161" s="86">
        <v>1209</v>
      </c>
      <c r="P161" s="86">
        <v>186</v>
      </c>
      <c r="Q161" s="86">
        <v>1023</v>
      </c>
      <c r="R161" s="87">
        <v>6043950596</v>
      </c>
      <c r="S161" s="177">
        <f t="shared" si="8"/>
        <v>7.5962149227087883E-2</v>
      </c>
      <c r="T161" s="87">
        <v>4263325763</v>
      </c>
      <c r="U161" s="177">
        <f t="shared" si="9"/>
        <v>0.10890976718832035</v>
      </c>
      <c r="V161" s="87">
        <v>1780624833</v>
      </c>
      <c r="W161" s="177">
        <f t="shared" si="10"/>
        <v>4.5034143873206034E-3</v>
      </c>
      <c r="X161" s="88">
        <v>170</v>
      </c>
      <c r="Y161" s="88">
        <v>37</v>
      </c>
      <c r="Z161" s="88">
        <f t="shared" si="6"/>
        <v>207</v>
      </c>
      <c r="AA161" s="178">
        <f t="shared" si="7"/>
        <v>0.17121588089330025</v>
      </c>
      <c r="AB161" s="89">
        <v>0.14061207609594706</v>
      </c>
      <c r="AC161" s="89">
        <v>3.0603804797353185E-2</v>
      </c>
    </row>
    <row r="162" spans="14:29" ht="15.75" x14ac:dyDescent="0.25">
      <c r="N162" s="85">
        <v>41425</v>
      </c>
      <c r="O162" s="86">
        <v>1412</v>
      </c>
      <c r="P162" s="86">
        <v>196</v>
      </c>
      <c r="Q162" s="86">
        <v>1216</v>
      </c>
      <c r="R162" s="87">
        <v>6511158079</v>
      </c>
      <c r="S162" s="177">
        <f t="shared" si="8"/>
        <v>7.7301671411610595E-2</v>
      </c>
      <c r="T162" s="87">
        <v>4352757375</v>
      </c>
      <c r="U162" s="177">
        <f t="shared" si="9"/>
        <v>2.0976959531487704E-2</v>
      </c>
      <c r="V162" s="87">
        <v>2158400704</v>
      </c>
      <c r="W162" s="177">
        <f t="shared" si="10"/>
        <v>0.21215916121057488</v>
      </c>
      <c r="X162" s="88">
        <v>204</v>
      </c>
      <c r="Y162" s="88">
        <v>49</v>
      </c>
      <c r="Z162" s="88">
        <f t="shared" si="6"/>
        <v>253</v>
      </c>
      <c r="AA162" s="178">
        <f t="shared" si="7"/>
        <v>0.17917847025495751</v>
      </c>
      <c r="AB162" s="89">
        <v>0.14447592067988668</v>
      </c>
      <c r="AC162" s="89">
        <v>3.4702549575070823E-2</v>
      </c>
    </row>
    <row r="163" spans="14:29" ht="15.75" x14ac:dyDescent="0.25">
      <c r="N163" s="85">
        <v>41455</v>
      </c>
      <c r="O163" s="86">
        <v>1445</v>
      </c>
      <c r="P163" s="86">
        <v>251</v>
      </c>
      <c r="Q163" s="86">
        <v>1194</v>
      </c>
      <c r="R163" s="87">
        <v>9146814753</v>
      </c>
      <c r="S163" s="177">
        <f t="shared" si="8"/>
        <v>0.40479076717559748</v>
      </c>
      <c r="T163" s="87">
        <v>6594334046</v>
      </c>
      <c r="U163" s="177">
        <f t="shared" si="9"/>
        <v>0.51497854759249018</v>
      </c>
      <c r="V163" s="87">
        <v>2552480707</v>
      </c>
      <c r="W163" s="177">
        <f t="shared" si="10"/>
        <v>0.1825796304966365</v>
      </c>
      <c r="X163" s="88">
        <v>208</v>
      </c>
      <c r="Y163" s="88">
        <v>47</v>
      </c>
      <c r="Z163" s="88">
        <f t="shared" ref="Z163:Z226" si="11">X163+Y163</f>
        <v>255</v>
      </c>
      <c r="AA163" s="178">
        <f t="shared" ref="AA163:AA226" si="12">Z163/O163</f>
        <v>0.17647058823529413</v>
      </c>
      <c r="AB163" s="89">
        <v>0.1439446366782007</v>
      </c>
      <c r="AC163" s="89">
        <v>3.2525951557093424E-2</v>
      </c>
    </row>
    <row r="164" spans="14:29" ht="15.75" x14ac:dyDescent="0.25">
      <c r="N164" s="85">
        <v>41486</v>
      </c>
      <c r="O164" s="86">
        <v>1352</v>
      </c>
      <c r="P164" s="86">
        <v>198</v>
      </c>
      <c r="Q164" s="86">
        <v>1154</v>
      </c>
      <c r="R164" s="87">
        <v>6033261587</v>
      </c>
      <c r="S164" s="177">
        <f t="shared" si="8"/>
        <v>-0.34039753182700105</v>
      </c>
      <c r="T164" s="87">
        <v>4005665958</v>
      </c>
      <c r="U164" s="177">
        <f t="shared" si="9"/>
        <v>-0.39255944117211317</v>
      </c>
      <c r="V164" s="87">
        <v>2027595629</v>
      </c>
      <c r="W164" s="177">
        <f t="shared" si="10"/>
        <v>-0.20563723618381891</v>
      </c>
      <c r="X164" s="88">
        <v>150</v>
      </c>
      <c r="Y164" s="88">
        <v>47</v>
      </c>
      <c r="Z164" s="88">
        <f t="shared" si="11"/>
        <v>197</v>
      </c>
      <c r="AA164" s="178">
        <f t="shared" si="12"/>
        <v>0.14571005917159763</v>
      </c>
      <c r="AB164" s="89">
        <v>0.11094674556213018</v>
      </c>
      <c r="AC164" s="89">
        <v>3.4763313609467453E-2</v>
      </c>
    </row>
    <row r="165" spans="14:29" ht="15.75" x14ac:dyDescent="0.25">
      <c r="N165" s="85">
        <v>41517</v>
      </c>
      <c r="O165" s="86">
        <v>1417</v>
      </c>
      <c r="P165" s="86">
        <v>242</v>
      </c>
      <c r="Q165" s="86">
        <v>1175</v>
      </c>
      <c r="R165" s="87">
        <v>7382477861</v>
      </c>
      <c r="S165" s="177">
        <f t="shared" si="8"/>
        <v>0.22362966606771795</v>
      </c>
      <c r="T165" s="87">
        <v>4979871301</v>
      </c>
      <c r="U165" s="177">
        <f t="shared" si="9"/>
        <v>0.24320683582073177</v>
      </c>
      <c r="V165" s="87">
        <v>2402606560</v>
      </c>
      <c r="W165" s="177">
        <f t="shared" si="10"/>
        <v>0.18495351126050386</v>
      </c>
      <c r="X165" s="88">
        <v>199</v>
      </c>
      <c r="Y165" s="88">
        <v>43</v>
      </c>
      <c r="Z165" s="88">
        <f t="shared" si="11"/>
        <v>242</v>
      </c>
      <c r="AA165" s="178">
        <f t="shared" si="12"/>
        <v>0.17078334509527171</v>
      </c>
      <c r="AB165" s="89">
        <v>0.14043754410726889</v>
      </c>
      <c r="AC165" s="89">
        <v>3.0345800988002825E-2</v>
      </c>
    </row>
    <row r="166" spans="14:29" ht="15.75" x14ac:dyDescent="0.25">
      <c r="N166" s="85">
        <v>41547</v>
      </c>
      <c r="O166" s="86">
        <v>1300</v>
      </c>
      <c r="P166" s="86">
        <v>195</v>
      </c>
      <c r="Q166" s="86">
        <v>1105</v>
      </c>
      <c r="R166" s="87">
        <v>7038309845</v>
      </c>
      <c r="S166" s="177">
        <f t="shared" si="8"/>
        <v>-4.6619579832154145E-2</v>
      </c>
      <c r="T166" s="87">
        <v>4863287903</v>
      </c>
      <c r="U166" s="177">
        <f t="shared" si="9"/>
        <v>-2.3410925896134915E-2</v>
      </c>
      <c r="V166" s="87">
        <v>2175021942</v>
      </c>
      <c r="W166" s="177">
        <f t="shared" si="10"/>
        <v>-9.4724047536105971E-2</v>
      </c>
      <c r="X166" s="88">
        <v>152</v>
      </c>
      <c r="Y166" s="88">
        <v>32</v>
      </c>
      <c r="Z166" s="88">
        <f t="shared" si="11"/>
        <v>184</v>
      </c>
      <c r="AA166" s="178">
        <f t="shared" si="12"/>
        <v>0.14153846153846153</v>
      </c>
      <c r="AB166" s="89">
        <v>0.11692307692307692</v>
      </c>
      <c r="AC166" s="89">
        <v>2.4615384615384615E-2</v>
      </c>
    </row>
    <row r="167" spans="14:29" ht="15.75" x14ac:dyDescent="0.25">
      <c r="N167" s="85">
        <v>41578</v>
      </c>
      <c r="O167" s="86">
        <v>1410</v>
      </c>
      <c r="P167" s="86">
        <v>222</v>
      </c>
      <c r="Q167" s="86">
        <v>1188</v>
      </c>
      <c r="R167" s="87">
        <v>8995306156</v>
      </c>
      <c r="S167" s="177">
        <f t="shared" si="8"/>
        <v>0.27804918426406666</v>
      </c>
      <c r="T167" s="87">
        <v>6674390929</v>
      </c>
      <c r="U167" s="177">
        <f t="shared" si="9"/>
        <v>0.37240300433021689</v>
      </c>
      <c r="V167" s="87">
        <v>2320915227</v>
      </c>
      <c r="W167" s="177">
        <f t="shared" si="10"/>
        <v>6.7076695725582614E-2</v>
      </c>
      <c r="X167" s="88">
        <v>155</v>
      </c>
      <c r="Y167" s="88">
        <v>35</v>
      </c>
      <c r="Z167" s="88">
        <f t="shared" si="11"/>
        <v>190</v>
      </c>
      <c r="AA167" s="178">
        <f t="shared" si="12"/>
        <v>0.13475177304964539</v>
      </c>
      <c r="AB167" s="89">
        <v>0.1099290780141844</v>
      </c>
      <c r="AC167" s="89">
        <v>2.4822695035460994E-2</v>
      </c>
    </row>
    <row r="168" spans="14:29" ht="15.75" x14ac:dyDescent="0.25">
      <c r="N168" s="85">
        <v>41608</v>
      </c>
      <c r="O168" s="86">
        <v>1137</v>
      </c>
      <c r="P168" s="86">
        <v>200</v>
      </c>
      <c r="Q168" s="86">
        <v>937</v>
      </c>
      <c r="R168" s="87">
        <v>6263915513</v>
      </c>
      <c r="S168" s="177">
        <f t="shared" si="8"/>
        <v>-0.30364621232798428</v>
      </c>
      <c r="T168" s="87">
        <v>4433503265</v>
      </c>
      <c r="U168" s="177">
        <f t="shared" si="9"/>
        <v>-0.33574414322412849</v>
      </c>
      <c r="V168" s="87">
        <v>1830412248</v>
      </c>
      <c r="W168" s="177">
        <f t="shared" si="10"/>
        <v>-0.21134032527074287</v>
      </c>
      <c r="X168" s="88">
        <v>163</v>
      </c>
      <c r="Y168" s="88">
        <v>45</v>
      </c>
      <c r="Z168" s="88">
        <f t="shared" si="11"/>
        <v>208</v>
      </c>
      <c r="AA168" s="178">
        <f t="shared" si="12"/>
        <v>0.18293755496921724</v>
      </c>
      <c r="AB168" s="89">
        <v>0.14335971855760773</v>
      </c>
      <c r="AC168" s="89">
        <v>3.9577836411609502E-2</v>
      </c>
    </row>
    <row r="169" spans="14:29" ht="15.75" x14ac:dyDescent="0.25">
      <c r="N169" s="85">
        <v>41639</v>
      </c>
      <c r="O169" s="86">
        <v>1855</v>
      </c>
      <c r="P169" s="86">
        <v>366</v>
      </c>
      <c r="Q169" s="86">
        <v>1489</v>
      </c>
      <c r="R169" s="87">
        <v>11481958825</v>
      </c>
      <c r="S169" s="177">
        <f t="shared" si="8"/>
        <v>0.8330321986576259</v>
      </c>
      <c r="T169" s="87">
        <v>8321474505</v>
      </c>
      <c r="U169" s="177">
        <f t="shared" si="9"/>
        <v>0.87695238000461928</v>
      </c>
      <c r="V169" s="87">
        <v>3160484320</v>
      </c>
      <c r="W169" s="177">
        <f t="shared" si="10"/>
        <v>0.72665164552592088</v>
      </c>
      <c r="X169" s="88">
        <v>198</v>
      </c>
      <c r="Y169" s="88">
        <v>75</v>
      </c>
      <c r="Z169" s="88">
        <f t="shared" si="11"/>
        <v>273</v>
      </c>
      <c r="AA169" s="178">
        <f t="shared" si="12"/>
        <v>0.14716981132075471</v>
      </c>
      <c r="AB169" s="89">
        <v>0.10673854447439353</v>
      </c>
      <c r="AC169" s="89">
        <v>4.0431266846361183E-2</v>
      </c>
    </row>
    <row r="170" spans="14:29" ht="15.75" x14ac:dyDescent="0.25">
      <c r="N170" s="85">
        <v>41670</v>
      </c>
      <c r="O170" s="86">
        <v>1218</v>
      </c>
      <c r="P170" s="86">
        <v>185</v>
      </c>
      <c r="Q170" s="86">
        <v>1033</v>
      </c>
      <c r="R170" s="87">
        <v>5137043267</v>
      </c>
      <c r="S170" s="177">
        <f t="shared" si="8"/>
        <v>-0.5525987032966041</v>
      </c>
      <c r="T170" s="87">
        <v>2831199647</v>
      </c>
      <c r="U170" s="177">
        <f t="shared" si="9"/>
        <v>-0.65977187753217781</v>
      </c>
      <c r="V170" s="87">
        <v>2305843620</v>
      </c>
      <c r="W170" s="177">
        <f t="shared" si="10"/>
        <v>-0.2704144724249099</v>
      </c>
      <c r="X170" s="88">
        <v>120</v>
      </c>
      <c r="Y170" s="88">
        <v>33</v>
      </c>
      <c r="Z170" s="88">
        <f t="shared" si="11"/>
        <v>153</v>
      </c>
      <c r="AA170" s="178">
        <f t="shared" si="12"/>
        <v>0.12561576354679804</v>
      </c>
      <c r="AB170" s="89">
        <v>9.8522167487684734E-2</v>
      </c>
      <c r="AC170" s="89">
        <v>2.7093596059113302E-2</v>
      </c>
    </row>
    <row r="171" spans="14:29" ht="15.75" x14ac:dyDescent="0.25">
      <c r="N171" s="85">
        <v>41698</v>
      </c>
      <c r="O171" s="86">
        <v>1126</v>
      </c>
      <c r="P171" s="86">
        <v>160</v>
      </c>
      <c r="Q171" s="86">
        <v>966</v>
      </c>
      <c r="R171" s="87">
        <v>4942622029</v>
      </c>
      <c r="S171" s="177">
        <f t="shared" si="8"/>
        <v>-3.7846914634522943E-2</v>
      </c>
      <c r="T171" s="87">
        <v>3183990356</v>
      </c>
      <c r="U171" s="177">
        <f t="shared" si="9"/>
        <v>0.12460820605633538</v>
      </c>
      <c r="V171" s="87">
        <v>1758631673</v>
      </c>
      <c r="W171" s="177">
        <f t="shared" si="10"/>
        <v>-0.23731528983739147</v>
      </c>
      <c r="X171" s="88">
        <v>93</v>
      </c>
      <c r="Y171" s="88">
        <v>26</v>
      </c>
      <c r="Z171" s="88">
        <f t="shared" si="11"/>
        <v>119</v>
      </c>
      <c r="AA171" s="178">
        <f t="shared" si="12"/>
        <v>0.10568383658969804</v>
      </c>
      <c r="AB171" s="89">
        <v>8.2593250444049734E-2</v>
      </c>
      <c r="AC171" s="89">
        <v>2.3090586145648313E-2</v>
      </c>
    </row>
    <row r="172" spans="14:29" ht="15.75" x14ac:dyDescent="0.25">
      <c r="N172" s="85">
        <v>41729</v>
      </c>
      <c r="O172" s="86">
        <v>1280</v>
      </c>
      <c r="P172" s="86">
        <v>220</v>
      </c>
      <c r="Q172" s="86">
        <v>1060</v>
      </c>
      <c r="R172" s="87">
        <v>6801712721</v>
      </c>
      <c r="S172" s="177">
        <f t="shared" si="8"/>
        <v>0.3761345053479912</v>
      </c>
      <c r="T172" s="87">
        <v>4633808638</v>
      </c>
      <c r="U172" s="177">
        <f t="shared" si="9"/>
        <v>0.45534631701001294</v>
      </c>
      <c r="V172" s="87">
        <v>2167904083</v>
      </c>
      <c r="W172" s="177">
        <f t="shared" si="10"/>
        <v>0.23272207380516119</v>
      </c>
      <c r="X172" s="88">
        <v>134</v>
      </c>
      <c r="Y172" s="88">
        <v>32</v>
      </c>
      <c r="Z172" s="88">
        <f t="shared" si="11"/>
        <v>166</v>
      </c>
      <c r="AA172" s="178">
        <f t="shared" si="12"/>
        <v>0.12968750000000001</v>
      </c>
      <c r="AB172" s="89">
        <v>0.1046875</v>
      </c>
      <c r="AC172" s="89">
        <v>2.5000000000000001E-2</v>
      </c>
    </row>
    <row r="173" spans="14:29" ht="15.75" x14ac:dyDescent="0.25">
      <c r="N173" s="85">
        <v>41759</v>
      </c>
      <c r="O173" s="86">
        <v>1288</v>
      </c>
      <c r="P173" s="86">
        <v>197</v>
      </c>
      <c r="Q173" s="86">
        <v>1091</v>
      </c>
      <c r="R173" s="87">
        <v>6456005925</v>
      </c>
      <c r="S173" s="177">
        <f t="shared" si="8"/>
        <v>-5.0826433014826478E-2</v>
      </c>
      <c r="T173" s="87">
        <v>4193884502</v>
      </c>
      <c r="U173" s="177">
        <f t="shared" si="9"/>
        <v>-9.4937916165194869E-2</v>
      </c>
      <c r="V173" s="87">
        <v>2262121423</v>
      </c>
      <c r="W173" s="177">
        <f t="shared" si="10"/>
        <v>4.3460105425706663E-2</v>
      </c>
      <c r="X173" s="88">
        <v>155</v>
      </c>
      <c r="Y173" s="88">
        <v>24</v>
      </c>
      <c r="Z173" s="88">
        <f t="shared" si="11"/>
        <v>179</v>
      </c>
      <c r="AA173" s="178">
        <f t="shared" si="12"/>
        <v>0.1389751552795031</v>
      </c>
      <c r="AB173" s="89">
        <v>0.1203416149068323</v>
      </c>
      <c r="AC173" s="89">
        <v>1.8633540372670808E-2</v>
      </c>
    </row>
    <row r="174" spans="14:29" ht="15.75" x14ac:dyDescent="0.25">
      <c r="N174" s="85">
        <v>41790</v>
      </c>
      <c r="O174" s="86">
        <v>1428</v>
      </c>
      <c r="P174" s="86">
        <v>230</v>
      </c>
      <c r="Q174" s="86">
        <v>1198</v>
      </c>
      <c r="R174" s="87">
        <v>7963131021</v>
      </c>
      <c r="S174" s="177">
        <f t="shared" si="8"/>
        <v>0.23344543259538608</v>
      </c>
      <c r="T174" s="87">
        <v>5590062394</v>
      </c>
      <c r="U174" s="177">
        <f t="shared" si="9"/>
        <v>0.332908045353701</v>
      </c>
      <c r="V174" s="87">
        <v>2373068627</v>
      </c>
      <c r="W174" s="177">
        <f t="shared" si="10"/>
        <v>4.9045644885349793E-2</v>
      </c>
      <c r="X174" s="88">
        <v>130</v>
      </c>
      <c r="Y174" s="88">
        <v>49</v>
      </c>
      <c r="Z174" s="88">
        <f t="shared" si="11"/>
        <v>179</v>
      </c>
      <c r="AA174" s="178">
        <f t="shared" si="12"/>
        <v>0.12535014005602241</v>
      </c>
      <c r="AB174" s="89">
        <v>9.1036414565826326E-2</v>
      </c>
      <c r="AC174" s="89">
        <v>3.4313725490196081E-2</v>
      </c>
    </row>
    <row r="175" spans="14:29" ht="15.75" x14ac:dyDescent="0.25">
      <c r="N175" s="85">
        <v>41820</v>
      </c>
      <c r="O175" s="86">
        <v>1624</v>
      </c>
      <c r="P175" s="86">
        <v>271</v>
      </c>
      <c r="Q175" s="86">
        <v>1353</v>
      </c>
      <c r="R175" s="87">
        <v>13189971513</v>
      </c>
      <c r="S175" s="177">
        <f t="shared" si="8"/>
        <v>0.65638006937422211</v>
      </c>
      <c r="T175" s="87">
        <v>10262147268</v>
      </c>
      <c r="U175" s="177">
        <f t="shared" si="9"/>
        <v>0.83578402971220922</v>
      </c>
      <c r="V175" s="87">
        <v>2927824245</v>
      </c>
      <c r="W175" s="177">
        <f t="shared" si="10"/>
        <v>0.23377141802313339</v>
      </c>
      <c r="X175" s="88">
        <v>145</v>
      </c>
      <c r="Y175" s="88">
        <v>34</v>
      </c>
      <c r="Z175" s="88">
        <f t="shared" si="11"/>
        <v>179</v>
      </c>
      <c r="AA175" s="178">
        <f t="shared" si="12"/>
        <v>0.11022167487684729</v>
      </c>
      <c r="AB175" s="89">
        <v>8.9285714285714288E-2</v>
      </c>
      <c r="AC175" s="89">
        <v>2.0935960591133004E-2</v>
      </c>
    </row>
    <row r="176" spans="14:29" ht="15.75" x14ac:dyDescent="0.25">
      <c r="N176" s="85">
        <v>41851</v>
      </c>
      <c r="O176" s="86">
        <v>1501</v>
      </c>
      <c r="P176" s="86">
        <v>278</v>
      </c>
      <c r="Q176" s="86">
        <v>1223</v>
      </c>
      <c r="R176" s="87">
        <v>10140333165</v>
      </c>
      <c r="S176" s="177">
        <f t="shared" si="8"/>
        <v>-0.23120886538642516</v>
      </c>
      <c r="T176" s="87">
        <v>7263865582</v>
      </c>
      <c r="U176" s="177">
        <f t="shared" si="9"/>
        <v>-0.29216903711267228</v>
      </c>
      <c r="V176" s="87">
        <v>2876467583</v>
      </c>
      <c r="W176" s="177">
        <f t="shared" si="10"/>
        <v>-1.7540896482329704E-2</v>
      </c>
      <c r="X176" s="88">
        <v>119</v>
      </c>
      <c r="Y176" s="88">
        <v>33</v>
      </c>
      <c r="Z176" s="88">
        <f t="shared" si="11"/>
        <v>152</v>
      </c>
      <c r="AA176" s="178">
        <f t="shared" si="12"/>
        <v>0.10126582278481013</v>
      </c>
      <c r="AB176" s="89">
        <v>7.9280479680213192E-2</v>
      </c>
      <c r="AC176" s="89">
        <v>2.1985343104596936E-2</v>
      </c>
    </row>
    <row r="177" spans="14:29" ht="15.75" x14ac:dyDescent="0.25">
      <c r="N177" s="85">
        <v>41882</v>
      </c>
      <c r="O177" s="86">
        <v>1438</v>
      </c>
      <c r="P177" s="86">
        <v>234</v>
      </c>
      <c r="Q177" s="86">
        <v>1204</v>
      </c>
      <c r="R177" s="87">
        <v>8662372249</v>
      </c>
      <c r="S177" s="177">
        <f t="shared" si="8"/>
        <v>-0.14575072553841484</v>
      </c>
      <c r="T177" s="87">
        <v>6048320569</v>
      </c>
      <c r="U177" s="177">
        <f t="shared" si="9"/>
        <v>-0.16734134177980164</v>
      </c>
      <c r="V177" s="87">
        <v>2614051680</v>
      </c>
      <c r="W177" s="177">
        <f t="shared" si="10"/>
        <v>-9.1228527848144392E-2</v>
      </c>
      <c r="X177" s="88">
        <v>106</v>
      </c>
      <c r="Y177" s="88">
        <v>17</v>
      </c>
      <c r="Z177" s="88">
        <f t="shared" si="11"/>
        <v>123</v>
      </c>
      <c r="AA177" s="178">
        <f t="shared" si="12"/>
        <v>8.5535465924895693E-2</v>
      </c>
      <c r="AB177" s="89">
        <v>7.37134909596662E-2</v>
      </c>
      <c r="AC177" s="89">
        <v>1.1821974965229486E-2</v>
      </c>
    </row>
    <row r="178" spans="14:29" ht="15.75" x14ac:dyDescent="0.25">
      <c r="N178" s="85">
        <v>41912</v>
      </c>
      <c r="O178" s="86">
        <v>1441</v>
      </c>
      <c r="P178" s="86">
        <v>263</v>
      </c>
      <c r="Q178" s="86">
        <v>1178</v>
      </c>
      <c r="R178" s="87">
        <v>8928849966</v>
      </c>
      <c r="S178" s="177">
        <f t="shared" si="8"/>
        <v>3.0762672087979448E-2</v>
      </c>
      <c r="T178" s="87">
        <v>6147387296</v>
      </c>
      <c r="U178" s="177">
        <f t="shared" si="9"/>
        <v>1.6379212356526729E-2</v>
      </c>
      <c r="V178" s="87">
        <v>2781462670</v>
      </c>
      <c r="W178" s="177">
        <f t="shared" si="10"/>
        <v>6.404272389901644E-2</v>
      </c>
      <c r="X178" s="88">
        <v>110</v>
      </c>
      <c r="Y178" s="88">
        <v>24</v>
      </c>
      <c r="Z178" s="88">
        <f t="shared" si="11"/>
        <v>134</v>
      </c>
      <c r="AA178" s="178">
        <f t="shared" si="12"/>
        <v>9.2990978487161688E-2</v>
      </c>
      <c r="AB178" s="89">
        <v>7.6335877862595422E-2</v>
      </c>
      <c r="AC178" s="89">
        <v>1.6655100624566273E-2</v>
      </c>
    </row>
    <row r="179" spans="14:29" ht="15.75" x14ac:dyDescent="0.25">
      <c r="N179" s="85">
        <v>41943</v>
      </c>
      <c r="O179" s="86">
        <v>1576</v>
      </c>
      <c r="P179" s="86">
        <v>294</v>
      </c>
      <c r="Q179" s="86">
        <v>1282</v>
      </c>
      <c r="R179" s="87">
        <v>11040489997</v>
      </c>
      <c r="S179" s="177">
        <f t="shared" si="8"/>
        <v>0.23649630568784041</v>
      </c>
      <c r="T179" s="87">
        <v>8072297396</v>
      </c>
      <c r="U179" s="177">
        <f t="shared" si="9"/>
        <v>0.31312653771668275</v>
      </c>
      <c r="V179" s="87">
        <v>2968192601</v>
      </c>
      <c r="W179" s="177">
        <f t="shared" si="10"/>
        <v>6.7133718174258394E-2</v>
      </c>
      <c r="X179" s="88">
        <v>99</v>
      </c>
      <c r="Y179" s="88">
        <v>28</v>
      </c>
      <c r="Z179" s="88">
        <f t="shared" si="11"/>
        <v>127</v>
      </c>
      <c r="AA179" s="178">
        <f t="shared" si="12"/>
        <v>8.0583756345177671E-2</v>
      </c>
      <c r="AB179" s="89">
        <v>6.2817258883248725E-2</v>
      </c>
      <c r="AC179" s="89">
        <v>1.7766497461928935E-2</v>
      </c>
    </row>
    <row r="180" spans="14:29" ht="15.75" x14ac:dyDescent="0.25">
      <c r="N180" s="85">
        <v>41973</v>
      </c>
      <c r="O180" s="86">
        <v>1301</v>
      </c>
      <c r="P180" s="86">
        <v>239</v>
      </c>
      <c r="Q180" s="86">
        <v>1062</v>
      </c>
      <c r="R180" s="87">
        <v>8542650617</v>
      </c>
      <c r="S180" s="177">
        <f t="shared" si="8"/>
        <v>-0.22624352548471405</v>
      </c>
      <c r="T180" s="87">
        <v>6272698892</v>
      </c>
      <c r="U180" s="177">
        <f t="shared" si="9"/>
        <v>-0.22293510951315298</v>
      </c>
      <c r="V180" s="87">
        <v>2269951725</v>
      </c>
      <c r="W180" s="177">
        <f t="shared" si="10"/>
        <v>-0.23524109445079777</v>
      </c>
      <c r="X180" s="88">
        <v>97</v>
      </c>
      <c r="Y180" s="88">
        <v>17</v>
      </c>
      <c r="Z180" s="88">
        <f t="shared" si="11"/>
        <v>114</v>
      </c>
      <c r="AA180" s="178">
        <f t="shared" si="12"/>
        <v>8.7624903920061489E-2</v>
      </c>
      <c r="AB180" s="89">
        <v>7.4558032282859343E-2</v>
      </c>
      <c r="AC180" s="89">
        <v>1.3066871637202153E-2</v>
      </c>
    </row>
    <row r="181" spans="14:29" ht="15.75" x14ac:dyDescent="0.25">
      <c r="N181" s="85">
        <v>42004</v>
      </c>
      <c r="O181" s="86">
        <v>1955</v>
      </c>
      <c r="P181" s="86">
        <v>390</v>
      </c>
      <c r="Q181" s="86">
        <v>1565</v>
      </c>
      <c r="R181" s="87">
        <v>13993609632</v>
      </c>
      <c r="S181" s="177">
        <f t="shared" si="8"/>
        <v>0.63808755143895413</v>
      </c>
      <c r="T181" s="87">
        <v>10487123685</v>
      </c>
      <c r="U181" s="177">
        <f t="shared" si="9"/>
        <v>0.67186786191426195</v>
      </c>
      <c r="V181" s="87">
        <v>3506485947</v>
      </c>
      <c r="W181" s="177">
        <f t="shared" si="10"/>
        <v>0.54474031688933833</v>
      </c>
      <c r="X181" s="88">
        <v>126</v>
      </c>
      <c r="Y181" s="88">
        <v>38</v>
      </c>
      <c r="Z181" s="88">
        <f t="shared" si="11"/>
        <v>164</v>
      </c>
      <c r="AA181" s="178">
        <f t="shared" si="12"/>
        <v>8.388746803069054E-2</v>
      </c>
      <c r="AB181" s="89">
        <v>6.4450127877237848E-2</v>
      </c>
      <c r="AC181" s="89">
        <v>1.9437340153452685E-2</v>
      </c>
    </row>
    <row r="182" spans="14:29" ht="15.75" x14ac:dyDescent="0.25">
      <c r="N182" s="85">
        <v>42035</v>
      </c>
      <c r="O182" s="86">
        <v>1273</v>
      </c>
      <c r="P182" s="86">
        <v>231</v>
      </c>
      <c r="Q182" s="86">
        <v>1042</v>
      </c>
      <c r="R182" s="87">
        <v>11596919717</v>
      </c>
      <c r="S182" s="177">
        <f t="shared" si="8"/>
        <v>-0.17127031395240222</v>
      </c>
      <c r="T182" s="87">
        <v>6993390943</v>
      </c>
      <c r="U182" s="177">
        <f t="shared" si="9"/>
        <v>-0.33314499255855778</v>
      </c>
      <c r="V182" s="87">
        <v>4603528774</v>
      </c>
      <c r="W182" s="177">
        <f t="shared" si="10"/>
        <v>0.31286103625727724</v>
      </c>
      <c r="X182" s="88">
        <v>73</v>
      </c>
      <c r="Y182" s="88">
        <v>20</v>
      </c>
      <c r="Z182" s="88">
        <f t="shared" si="11"/>
        <v>93</v>
      </c>
      <c r="AA182" s="178">
        <f t="shared" si="12"/>
        <v>7.3055773762765119E-2</v>
      </c>
      <c r="AB182" s="89">
        <v>5.7344854673998427E-2</v>
      </c>
      <c r="AC182" s="89">
        <v>1.5710919088766692E-2</v>
      </c>
    </row>
    <row r="183" spans="14:29" ht="15.75" x14ac:dyDescent="0.25">
      <c r="N183" s="85">
        <v>42063</v>
      </c>
      <c r="O183" s="86">
        <v>1249</v>
      </c>
      <c r="P183" s="86">
        <v>201</v>
      </c>
      <c r="Q183" s="86">
        <v>1048</v>
      </c>
      <c r="R183" s="87">
        <v>8023306409</v>
      </c>
      <c r="S183" s="177">
        <f t="shared" si="8"/>
        <v>-0.3081519399294812</v>
      </c>
      <c r="T183" s="87">
        <v>5456639111</v>
      </c>
      <c r="U183" s="177">
        <f t="shared" si="9"/>
        <v>-0.21974344699522397</v>
      </c>
      <c r="V183" s="87">
        <v>2566667298</v>
      </c>
      <c r="W183" s="177">
        <f t="shared" si="10"/>
        <v>-0.44245655365594116</v>
      </c>
      <c r="X183" s="88">
        <v>70</v>
      </c>
      <c r="Y183" s="88">
        <v>13</v>
      </c>
      <c r="Z183" s="88">
        <f t="shared" si="11"/>
        <v>83</v>
      </c>
      <c r="AA183" s="178">
        <f t="shared" si="12"/>
        <v>6.6453162530024021E-2</v>
      </c>
      <c r="AB183" s="89">
        <v>5.6044835868694957E-2</v>
      </c>
      <c r="AC183" s="89">
        <v>1.0408326661329063E-2</v>
      </c>
    </row>
    <row r="184" spans="14:29" ht="15.75" x14ac:dyDescent="0.25">
      <c r="N184" s="85">
        <v>42094</v>
      </c>
      <c r="O184" s="86">
        <v>1492</v>
      </c>
      <c r="P184" s="86">
        <v>237</v>
      </c>
      <c r="Q184" s="86">
        <v>1255</v>
      </c>
      <c r="R184" s="87">
        <v>8975718360</v>
      </c>
      <c r="S184" s="177">
        <f t="shared" si="8"/>
        <v>0.11870566851736442</v>
      </c>
      <c r="T184" s="87">
        <v>6071235966</v>
      </c>
      <c r="U184" s="177">
        <f t="shared" si="9"/>
        <v>0.11263285742336127</v>
      </c>
      <c r="V184" s="87">
        <v>2904482394</v>
      </c>
      <c r="W184" s="177">
        <f t="shared" si="10"/>
        <v>0.13161623879465512</v>
      </c>
      <c r="X184" s="88">
        <v>95</v>
      </c>
      <c r="Y184" s="88">
        <v>22</v>
      </c>
      <c r="Z184" s="88">
        <f t="shared" si="11"/>
        <v>117</v>
      </c>
      <c r="AA184" s="178">
        <f t="shared" si="12"/>
        <v>7.8418230563002678E-2</v>
      </c>
      <c r="AB184" s="89">
        <v>6.3672922252010725E-2</v>
      </c>
      <c r="AC184" s="89">
        <v>1.4745308310991957E-2</v>
      </c>
    </row>
    <row r="185" spans="14:29" ht="15.75" x14ac:dyDescent="0.25">
      <c r="N185" s="85">
        <v>42124</v>
      </c>
      <c r="O185" s="86">
        <v>1450</v>
      </c>
      <c r="P185" s="86">
        <v>224</v>
      </c>
      <c r="Q185" s="86">
        <v>1226</v>
      </c>
      <c r="R185" s="87">
        <v>7641118982</v>
      </c>
      <c r="S185" s="177">
        <f t="shared" si="8"/>
        <v>-0.14868997939458517</v>
      </c>
      <c r="T185" s="87">
        <v>4893560253</v>
      </c>
      <c r="U185" s="177">
        <f t="shared" si="9"/>
        <v>-0.1939762709924624</v>
      </c>
      <c r="V185" s="87">
        <v>2747558729</v>
      </c>
      <c r="W185" s="177">
        <f t="shared" si="10"/>
        <v>-5.4028099920374273E-2</v>
      </c>
      <c r="X185" s="88">
        <v>89</v>
      </c>
      <c r="Y185" s="88">
        <v>22</v>
      </c>
      <c r="Z185" s="88">
        <f t="shared" si="11"/>
        <v>111</v>
      </c>
      <c r="AA185" s="178">
        <f t="shared" si="12"/>
        <v>7.6551724137931029E-2</v>
      </c>
      <c r="AB185" s="89">
        <v>6.137931034482759E-2</v>
      </c>
      <c r="AC185" s="89">
        <v>1.5172413793103448E-2</v>
      </c>
    </row>
    <row r="186" spans="14:29" ht="15.75" x14ac:dyDescent="0.25">
      <c r="N186" s="85">
        <v>42155</v>
      </c>
      <c r="O186" s="86">
        <v>1433</v>
      </c>
      <c r="P186" s="86">
        <v>246</v>
      </c>
      <c r="Q186" s="86">
        <v>1187</v>
      </c>
      <c r="R186" s="87">
        <v>11866552657</v>
      </c>
      <c r="S186" s="177">
        <f t="shared" si="8"/>
        <v>0.55298624258485596</v>
      </c>
      <c r="T186" s="87">
        <v>8761583008</v>
      </c>
      <c r="U186" s="177">
        <f t="shared" si="9"/>
        <v>0.79043121061576915</v>
      </c>
      <c r="V186" s="87">
        <v>3104969649</v>
      </c>
      <c r="W186" s="177">
        <f t="shared" si="10"/>
        <v>0.13008308656975753</v>
      </c>
      <c r="X186" s="88">
        <v>92</v>
      </c>
      <c r="Y186" s="88">
        <v>20</v>
      </c>
      <c r="Z186" s="88">
        <f t="shared" si="11"/>
        <v>112</v>
      </c>
      <c r="AA186" s="178">
        <f t="shared" si="12"/>
        <v>7.8157711095603627E-2</v>
      </c>
      <c r="AB186" s="89">
        <v>6.4200976971388699E-2</v>
      </c>
      <c r="AC186" s="89">
        <v>1.3956734124214934E-2</v>
      </c>
    </row>
    <row r="187" spans="14:29" ht="15.75" x14ac:dyDescent="0.25">
      <c r="N187" s="85">
        <v>42185</v>
      </c>
      <c r="O187" s="86">
        <v>1748</v>
      </c>
      <c r="P187" s="86">
        <v>299</v>
      </c>
      <c r="Q187" s="86">
        <v>1449</v>
      </c>
      <c r="R187" s="87">
        <v>12535689931</v>
      </c>
      <c r="S187" s="177">
        <f t="shared" si="8"/>
        <v>5.6388514283908675E-2</v>
      </c>
      <c r="T187" s="87">
        <v>8759555048</v>
      </c>
      <c r="U187" s="177">
        <f t="shared" si="9"/>
        <v>-2.3146045619248934E-4</v>
      </c>
      <c r="V187" s="87">
        <v>3776134883</v>
      </c>
      <c r="W187" s="177">
        <f t="shared" si="10"/>
        <v>0.21615838796239384</v>
      </c>
      <c r="X187" s="88">
        <v>103</v>
      </c>
      <c r="Y187" s="88">
        <v>23</v>
      </c>
      <c r="Z187" s="88">
        <f t="shared" si="11"/>
        <v>126</v>
      </c>
      <c r="AA187" s="178">
        <f t="shared" si="12"/>
        <v>7.2082379862700233E-2</v>
      </c>
      <c r="AB187" s="89">
        <v>5.8924485125858121E-2</v>
      </c>
      <c r="AC187" s="89">
        <v>1.3157894736842105E-2</v>
      </c>
    </row>
    <row r="188" spans="14:29" ht="15.75" x14ac:dyDescent="0.25">
      <c r="N188" s="85">
        <v>42216</v>
      </c>
      <c r="O188" s="86">
        <v>1694</v>
      </c>
      <c r="P188" s="86">
        <v>300</v>
      </c>
      <c r="Q188" s="86">
        <v>1394</v>
      </c>
      <c r="R188" s="87">
        <v>9945599000</v>
      </c>
      <c r="S188" s="177">
        <f t="shared" si="8"/>
        <v>-0.20661734178625957</v>
      </c>
      <c r="T188" s="87">
        <v>6403095121</v>
      </c>
      <c r="U188" s="177">
        <f t="shared" si="9"/>
        <v>-0.26901593906165722</v>
      </c>
      <c r="V188" s="87">
        <v>3542503879</v>
      </c>
      <c r="W188" s="177">
        <f t="shared" si="10"/>
        <v>-6.187040750366124E-2</v>
      </c>
      <c r="X188" s="88">
        <v>94</v>
      </c>
      <c r="Y188" s="88">
        <v>24</v>
      </c>
      <c r="Z188" s="88">
        <f t="shared" si="11"/>
        <v>118</v>
      </c>
      <c r="AA188" s="178">
        <f t="shared" si="12"/>
        <v>6.9657615112160565E-2</v>
      </c>
      <c r="AB188" s="89">
        <v>5.5489964580873671E-2</v>
      </c>
      <c r="AC188" s="89">
        <v>1.4167650531286895E-2</v>
      </c>
    </row>
    <row r="189" spans="14:29" ht="15.75" x14ac:dyDescent="0.25">
      <c r="N189" s="85">
        <v>42247</v>
      </c>
      <c r="O189" s="86">
        <v>1474</v>
      </c>
      <c r="P189" s="86">
        <v>261</v>
      </c>
      <c r="Q189" s="86">
        <v>1213</v>
      </c>
      <c r="R189" s="87">
        <v>10976735740</v>
      </c>
      <c r="S189" s="177">
        <f t="shared" si="8"/>
        <v>0.10367769100684643</v>
      </c>
      <c r="T189" s="87">
        <v>8086805783</v>
      </c>
      <c r="U189" s="177">
        <f t="shared" si="9"/>
        <v>0.26295262372067452</v>
      </c>
      <c r="V189" s="87">
        <v>2889929957</v>
      </c>
      <c r="W189" s="177">
        <f t="shared" si="10"/>
        <v>-0.18421262030747942</v>
      </c>
      <c r="X189" s="88">
        <v>78</v>
      </c>
      <c r="Y189" s="88">
        <v>22</v>
      </c>
      <c r="Z189" s="88">
        <f t="shared" si="11"/>
        <v>100</v>
      </c>
      <c r="AA189" s="178">
        <f t="shared" si="12"/>
        <v>6.7842605156037988E-2</v>
      </c>
      <c r="AB189" s="89">
        <v>5.2917232021709636E-2</v>
      </c>
      <c r="AC189" s="89">
        <v>1.4925373134328358E-2</v>
      </c>
    </row>
    <row r="190" spans="14:29" ht="15.75" x14ac:dyDescent="0.25">
      <c r="N190" s="85">
        <v>42277</v>
      </c>
      <c r="O190" s="86">
        <v>1547</v>
      </c>
      <c r="P190" s="86">
        <v>285</v>
      </c>
      <c r="Q190" s="86">
        <v>1262</v>
      </c>
      <c r="R190" s="87">
        <v>10123189506</v>
      </c>
      <c r="S190" s="177">
        <f t="shared" si="8"/>
        <v>-7.7759568437966275E-2</v>
      </c>
      <c r="T190" s="87">
        <v>6978064249</v>
      </c>
      <c r="U190" s="177">
        <f t="shared" si="9"/>
        <v>-0.13710500335383158</v>
      </c>
      <c r="V190" s="87">
        <v>3145125257</v>
      </c>
      <c r="W190" s="177">
        <f t="shared" si="10"/>
        <v>8.8305012161926211E-2</v>
      </c>
      <c r="X190" s="88">
        <v>77</v>
      </c>
      <c r="Y190" s="88">
        <v>19</v>
      </c>
      <c r="Z190" s="88">
        <f t="shared" si="11"/>
        <v>96</v>
      </c>
      <c r="AA190" s="178">
        <f t="shared" si="12"/>
        <v>6.2055591467356175E-2</v>
      </c>
      <c r="AB190" s="89">
        <v>4.9773755656108594E-2</v>
      </c>
      <c r="AC190" s="89">
        <v>1.2281835811247576E-2</v>
      </c>
    </row>
    <row r="191" spans="14:29" ht="15.75" x14ac:dyDescent="0.25">
      <c r="N191" s="85">
        <v>42308</v>
      </c>
      <c r="O191" s="86">
        <v>1644</v>
      </c>
      <c r="P191" s="86">
        <v>314</v>
      </c>
      <c r="Q191" s="86">
        <v>1330</v>
      </c>
      <c r="R191" s="87">
        <v>11180992749</v>
      </c>
      <c r="S191" s="177">
        <f t="shared" si="8"/>
        <v>0.10449307921905859</v>
      </c>
      <c r="T191" s="87">
        <v>8100447513</v>
      </c>
      <c r="U191" s="177">
        <f t="shared" si="9"/>
        <v>0.16084450127567185</v>
      </c>
      <c r="V191" s="87">
        <v>3080545236</v>
      </c>
      <c r="W191" s="177">
        <f t="shared" si="10"/>
        <v>-2.0533370127713169E-2</v>
      </c>
      <c r="X191" s="88">
        <v>72</v>
      </c>
      <c r="Y191" s="88">
        <v>20</v>
      </c>
      <c r="Z191" s="88">
        <f t="shared" si="11"/>
        <v>92</v>
      </c>
      <c r="AA191" s="178">
        <f t="shared" si="12"/>
        <v>5.5961070559610707E-2</v>
      </c>
      <c r="AB191" s="89">
        <v>4.3795620437956206E-2</v>
      </c>
      <c r="AC191" s="89">
        <v>1.2165450121654502E-2</v>
      </c>
    </row>
    <row r="192" spans="14:29" ht="15.75" x14ac:dyDescent="0.25">
      <c r="N192" s="85">
        <v>42338</v>
      </c>
      <c r="O192" s="86">
        <v>1479</v>
      </c>
      <c r="P192" s="86">
        <v>243</v>
      </c>
      <c r="Q192" s="86">
        <v>1236</v>
      </c>
      <c r="R192" s="87">
        <v>8742926969</v>
      </c>
      <c r="S192" s="177">
        <f t="shared" si="8"/>
        <v>-0.21805449969709123</v>
      </c>
      <c r="T192" s="87">
        <v>5916060553</v>
      </c>
      <c r="U192" s="177">
        <f t="shared" si="9"/>
        <v>-0.26966250401528902</v>
      </c>
      <c r="V192" s="87">
        <v>2826866416</v>
      </c>
      <c r="W192" s="177">
        <f t="shared" si="10"/>
        <v>-8.2348675499209545E-2</v>
      </c>
      <c r="X192" s="88">
        <v>66</v>
      </c>
      <c r="Y192" s="88">
        <v>23</v>
      </c>
      <c r="Z192" s="88">
        <f t="shared" si="11"/>
        <v>89</v>
      </c>
      <c r="AA192" s="178">
        <f t="shared" si="12"/>
        <v>6.0175794455713319E-2</v>
      </c>
      <c r="AB192" s="89">
        <v>4.4624746450304259E-2</v>
      </c>
      <c r="AC192" s="89">
        <v>1.555104800540906E-2</v>
      </c>
    </row>
    <row r="193" spans="14:29" ht="15.75" x14ac:dyDescent="0.25">
      <c r="N193" s="85">
        <v>42369</v>
      </c>
      <c r="O193" s="86">
        <v>2125</v>
      </c>
      <c r="P193" s="86">
        <v>416</v>
      </c>
      <c r="Q193" s="86">
        <v>1709</v>
      </c>
      <c r="R193" s="87">
        <v>20328432975</v>
      </c>
      <c r="S193" s="177">
        <f t="shared" si="8"/>
        <v>1.3251289925077723</v>
      </c>
      <c r="T193" s="87">
        <v>16109363075</v>
      </c>
      <c r="U193" s="177">
        <f t="shared" si="9"/>
        <v>1.7229881997795027</v>
      </c>
      <c r="V193" s="87">
        <v>4219069900</v>
      </c>
      <c r="W193" s="177">
        <f t="shared" si="10"/>
        <v>0.49249001513483615</v>
      </c>
      <c r="X193" s="88">
        <v>117</v>
      </c>
      <c r="Y193" s="88">
        <v>30</v>
      </c>
      <c r="Z193" s="88">
        <f t="shared" si="11"/>
        <v>147</v>
      </c>
      <c r="AA193" s="178">
        <f t="shared" si="12"/>
        <v>6.9176470588235298E-2</v>
      </c>
      <c r="AB193" s="89">
        <v>5.5058823529411764E-2</v>
      </c>
      <c r="AC193" s="89">
        <v>1.411764705882353E-2</v>
      </c>
    </row>
    <row r="194" spans="14:29" ht="15.75" x14ac:dyDescent="0.25">
      <c r="N194" s="85">
        <v>42400</v>
      </c>
      <c r="O194" s="86">
        <v>1364</v>
      </c>
      <c r="P194" s="86">
        <v>236</v>
      </c>
      <c r="Q194" s="86">
        <v>1128</v>
      </c>
      <c r="R194" s="87">
        <v>8726856648</v>
      </c>
      <c r="S194" s="177">
        <f t="shared" si="8"/>
        <v>-0.5707068686144019</v>
      </c>
      <c r="T194" s="87">
        <v>5891915351</v>
      </c>
      <c r="U194" s="177">
        <f t="shared" si="9"/>
        <v>-0.63425522638175447</v>
      </c>
      <c r="V194" s="87">
        <v>2834941297</v>
      </c>
      <c r="W194" s="177">
        <f t="shared" si="10"/>
        <v>-0.32806486638204313</v>
      </c>
      <c r="X194" s="88">
        <v>64</v>
      </c>
      <c r="Y194" s="88">
        <v>13</v>
      </c>
      <c r="Z194" s="88">
        <f t="shared" si="11"/>
        <v>77</v>
      </c>
      <c r="AA194" s="178">
        <f t="shared" si="12"/>
        <v>5.6451612903225805E-2</v>
      </c>
      <c r="AB194" s="89">
        <v>4.6920821114369501E-2</v>
      </c>
      <c r="AC194" s="89">
        <v>9.5307917888563052E-3</v>
      </c>
    </row>
    <row r="195" spans="14:29" ht="15.75" x14ac:dyDescent="0.25">
      <c r="N195" s="85">
        <v>42429</v>
      </c>
      <c r="O195" s="86">
        <v>1337</v>
      </c>
      <c r="P195" s="86">
        <v>231</v>
      </c>
      <c r="Q195" s="86">
        <v>1106</v>
      </c>
      <c r="R195" s="87">
        <v>8077643000</v>
      </c>
      <c r="S195" s="177">
        <f t="shared" si="8"/>
        <v>-7.4392610556836103E-2</v>
      </c>
      <c r="T195" s="87">
        <v>5498721574</v>
      </c>
      <c r="U195" s="177">
        <f t="shared" si="9"/>
        <v>-6.6734457909899514E-2</v>
      </c>
      <c r="V195" s="87">
        <v>2578921426</v>
      </c>
      <c r="W195" s="177">
        <f t="shared" si="10"/>
        <v>-9.0308702783696515E-2</v>
      </c>
      <c r="X195" s="88">
        <v>56</v>
      </c>
      <c r="Y195" s="88">
        <v>12</v>
      </c>
      <c r="Z195" s="88">
        <f t="shared" si="11"/>
        <v>68</v>
      </c>
      <c r="AA195" s="178">
        <f t="shared" si="12"/>
        <v>5.0860134629768135E-2</v>
      </c>
      <c r="AB195" s="89">
        <v>4.1884816753926704E-2</v>
      </c>
      <c r="AC195" s="89">
        <v>8.9753178758414359E-3</v>
      </c>
    </row>
    <row r="196" spans="14:29" ht="15.75" x14ac:dyDescent="0.25">
      <c r="N196" s="85">
        <v>42460</v>
      </c>
      <c r="O196" s="86">
        <v>1782</v>
      </c>
      <c r="P196" s="86">
        <v>290</v>
      </c>
      <c r="Q196" s="86">
        <v>1492</v>
      </c>
      <c r="R196" s="87">
        <v>9854473075</v>
      </c>
      <c r="S196" s="177">
        <f t="shared" ref="S196:S259" si="13">R196/R195-1</f>
        <v>0.21996887891678307</v>
      </c>
      <c r="T196" s="87">
        <v>6373279633</v>
      </c>
      <c r="U196" s="177">
        <f t="shared" ref="U196:U259" si="14">T196/T195-1</f>
        <v>0.15904752536211975</v>
      </c>
      <c r="V196" s="87">
        <v>3481193442</v>
      </c>
      <c r="W196" s="177">
        <f t="shared" ref="W196:W259" si="15">V196/V195-1</f>
        <v>0.34986409702270627</v>
      </c>
      <c r="X196" s="88">
        <v>83</v>
      </c>
      <c r="Y196" s="88">
        <v>21</v>
      </c>
      <c r="Z196" s="88">
        <f t="shared" si="11"/>
        <v>104</v>
      </c>
      <c r="AA196" s="178">
        <f t="shared" si="12"/>
        <v>5.8361391694725026E-2</v>
      </c>
      <c r="AB196" s="89">
        <v>4.6576879910213247E-2</v>
      </c>
      <c r="AC196" s="89">
        <v>1.1784511784511785E-2</v>
      </c>
    </row>
    <row r="197" spans="14:29" ht="15.75" x14ac:dyDescent="0.25">
      <c r="N197" s="85">
        <v>42490</v>
      </c>
      <c r="O197" s="86">
        <v>1578</v>
      </c>
      <c r="P197" s="86">
        <v>216</v>
      </c>
      <c r="Q197" s="86">
        <v>1362</v>
      </c>
      <c r="R197" s="87">
        <v>7364266227</v>
      </c>
      <c r="S197" s="177">
        <f t="shared" si="13"/>
        <v>-0.25269812287756444</v>
      </c>
      <c r="T197" s="87">
        <v>4315964546</v>
      </c>
      <c r="U197" s="177">
        <f t="shared" si="14"/>
        <v>-0.32280320423216557</v>
      </c>
      <c r="V197" s="87">
        <v>3048301681</v>
      </c>
      <c r="W197" s="177">
        <f t="shared" si="15"/>
        <v>-0.12435153869280446</v>
      </c>
      <c r="X197" s="88">
        <v>79</v>
      </c>
      <c r="Y197" s="88">
        <v>11</v>
      </c>
      <c r="Z197" s="88">
        <f t="shared" si="11"/>
        <v>90</v>
      </c>
      <c r="AA197" s="178">
        <f t="shared" si="12"/>
        <v>5.7034220532319393E-2</v>
      </c>
      <c r="AB197" s="89">
        <v>5.0063371356147024E-2</v>
      </c>
      <c r="AC197" s="89">
        <v>6.9708491761723704E-3</v>
      </c>
    </row>
    <row r="198" spans="14:29" ht="15.75" x14ac:dyDescent="0.25">
      <c r="N198" s="85">
        <v>42521</v>
      </c>
      <c r="O198" s="86">
        <v>1666</v>
      </c>
      <c r="P198" s="86">
        <v>265</v>
      </c>
      <c r="Q198" s="86">
        <v>1401</v>
      </c>
      <c r="R198" s="87">
        <v>8870919524</v>
      </c>
      <c r="S198" s="177">
        <f t="shared" si="13"/>
        <v>0.20458973787178913</v>
      </c>
      <c r="T198" s="87">
        <v>5822537263</v>
      </c>
      <c r="U198" s="177">
        <f t="shared" si="14"/>
        <v>0.3490697620295049</v>
      </c>
      <c r="V198" s="87">
        <v>3048382261</v>
      </c>
      <c r="W198" s="177">
        <f t="shared" si="15"/>
        <v>2.6434391485086195E-5</v>
      </c>
      <c r="X198" s="88">
        <v>73</v>
      </c>
      <c r="Y198" s="88">
        <v>23</v>
      </c>
      <c r="Z198" s="88">
        <f t="shared" si="11"/>
        <v>96</v>
      </c>
      <c r="AA198" s="178">
        <f t="shared" si="12"/>
        <v>5.7623049219687875E-2</v>
      </c>
      <c r="AB198" s="89">
        <v>4.3817527010804325E-2</v>
      </c>
      <c r="AC198" s="89">
        <v>1.3805522208883553E-2</v>
      </c>
    </row>
    <row r="199" spans="14:29" ht="15.75" x14ac:dyDescent="0.25">
      <c r="N199" s="85">
        <v>42551</v>
      </c>
      <c r="O199" s="86">
        <v>1897</v>
      </c>
      <c r="P199" s="86">
        <v>363</v>
      </c>
      <c r="Q199" s="86">
        <v>1534</v>
      </c>
      <c r="R199" s="87">
        <v>16510663843</v>
      </c>
      <c r="S199" s="177">
        <f t="shared" si="13"/>
        <v>0.86121222251322505</v>
      </c>
      <c r="T199" s="87">
        <v>12725654832</v>
      </c>
      <c r="U199" s="177">
        <f t="shared" si="14"/>
        <v>1.1855858120250558</v>
      </c>
      <c r="V199" s="87">
        <v>3785009011</v>
      </c>
      <c r="W199" s="177">
        <f t="shared" si="15"/>
        <v>0.24164513729926873</v>
      </c>
      <c r="X199" s="88">
        <v>73</v>
      </c>
      <c r="Y199" s="88">
        <v>23</v>
      </c>
      <c r="Z199" s="88">
        <f t="shared" si="11"/>
        <v>96</v>
      </c>
      <c r="AA199" s="178">
        <f t="shared" si="12"/>
        <v>5.0606220347917764E-2</v>
      </c>
      <c r="AB199" s="89">
        <v>3.8481813389562469E-2</v>
      </c>
      <c r="AC199" s="89">
        <v>1.2124406958355299E-2</v>
      </c>
    </row>
    <row r="200" spans="14:29" ht="15.75" x14ac:dyDescent="0.25">
      <c r="N200" s="85">
        <v>42582</v>
      </c>
      <c r="O200" s="86">
        <v>1532</v>
      </c>
      <c r="P200" s="86">
        <v>272</v>
      </c>
      <c r="Q200" s="86">
        <v>1260</v>
      </c>
      <c r="R200" s="87">
        <v>10739550697</v>
      </c>
      <c r="S200" s="177">
        <f t="shared" si="13"/>
        <v>-0.34953852860657508</v>
      </c>
      <c r="T200" s="87">
        <v>7847932440</v>
      </c>
      <c r="U200" s="177">
        <f t="shared" si="14"/>
        <v>-0.38329834153087772</v>
      </c>
      <c r="V200" s="87">
        <v>2891618257</v>
      </c>
      <c r="W200" s="177">
        <f t="shared" si="15"/>
        <v>-0.23603398338118253</v>
      </c>
      <c r="X200" s="88">
        <v>38</v>
      </c>
      <c r="Y200" s="88">
        <v>20</v>
      </c>
      <c r="Z200" s="88">
        <f t="shared" si="11"/>
        <v>58</v>
      </c>
      <c r="AA200" s="178">
        <f t="shared" si="12"/>
        <v>3.7859007832898174E-2</v>
      </c>
      <c r="AB200" s="89">
        <v>2.4804177545691905E-2</v>
      </c>
      <c r="AC200" s="89">
        <v>1.3054830287206266E-2</v>
      </c>
    </row>
    <row r="201" spans="14:29" ht="15.75" x14ac:dyDescent="0.25">
      <c r="N201" s="85">
        <v>42613</v>
      </c>
      <c r="O201" s="86">
        <v>1629</v>
      </c>
      <c r="P201" s="86">
        <v>293</v>
      </c>
      <c r="Q201" s="86">
        <v>1336</v>
      </c>
      <c r="R201" s="87">
        <v>11209740430</v>
      </c>
      <c r="S201" s="177">
        <f t="shared" si="13"/>
        <v>4.3781136312466273E-2</v>
      </c>
      <c r="T201" s="87">
        <v>8279932950</v>
      </c>
      <c r="U201" s="177">
        <f t="shared" si="14"/>
        <v>5.5046410414817393E-2</v>
      </c>
      <c r="V201" s="87">
        <v>2929807480</v>
      </c>
      <c r="W201" s="177">
        <f t="shared" si="15"/>
        <v>1.3206868820789808E-2</v>
      </c>
      <c r="X201" s="88">
        <v>59</v>
      </c>
      <c r="Y201" s="88">
        <v>14</v>
      </c>
      <c r="Z201" s="88">
        <f t="shared" si="11"/>
        <v>73</v>
      </c>
      <c r="AA201" s="178">
        <f t="shared" si="12"/>
        <v>4.4812768569674644E-2</v>
      </c>
      <c r="AB201" s="89">
        <v>3.6218538980969918E-2</v>
      </c>
      <c r="AC201" s="89">
        <v>8.5942295887047274E-3</v>
      </c>
    </row>
    <row r="202" spans="14:29" ht="15.75" x14ac:dyDescent="0.25">
      <c r="N202" s="85">
        <v>42643</v>
      </c>
      <c r="O202" s="86">
        <v>1647</v>
      </c>
      <c r="P202" s="86">
        <v>322</v>
      </c>
      <c r="Q202" s="86">
        <v>1325</v>
      </c>
      <c r="R202" s="87">
        <v>12421727363</v>
      </c>
      <c r="S202" s="177">
        <f t="shared" si="13"/>
        <v>0.10811908987262786</v>
      </c>
      <c r="T202" s="87">
        <v>9095221555</v>
      </c>
      <c r="U202" s="177">
        <f t="shared" si="14"/>
        <v>9.8465604724492284E-2</v>
      </c>
      <c r="V202" s="87">
        <v>3326505808</v>
      </c>
      <c r="W202" s="177">
        <f t="shared" si="15"/>
        <v>0.13540081753085009</v>
      </c>
      <c r="X202" s="88">
        <v>46</v>
      </c>
      <c r="Y202" s="88">
        <v>24</v>
      </c>
      <c r="Z202" s="88">
        <f t="shared" si="11"/>
        <v>70</v>
      </c>
      <c r="AA202" s="178">
        <f t="shared" si="12"/>
        <v>4.2501517911353974E-2</v>
      </c>
      <c r="AB202" s="89">
        <v>2.7929568913175471E-2</v>
      </c>
      <c r="AC202" s="89">
        <v>1.4571948998178506E-2</v>
      </c>
    </row>
    <row r="203" spans="14:29" ht="15.75" x14ac:dyDescent="0.25">
      <c r="N203" s="85">
        <v>42674</v>
      </c>
      <c r="O203" s="86">
        <v>1497</v>
      </c>
      <c r="P203" s="86">
        <v>277</v>
      </c>
      <c r="Q203" s="86">
        <v>1220</v>
      </c>
      <c r="R203" s="87">
        <v>11154425925</v>
      </c>
      <c r="S203" s="177">
        <f t="shared" si="13"/>
        <v>-0.10202296355133744</v>
      </c>
      <c r="T203" s="87">
        <v>8377368886</v>
      </c>
      <c r="U203" s="177">
        <f t="shared" si="14"/>
        <v>-7.8926353212953715E-2</v>
      </c>
      <c r="V203" s="87">
        <v>2777057039</v>
      </c>
      <c r="W203" s="177">
        <f t="shared" si="15"/>
        <v>-0.16517294744491851</v>
      </c>
      <c r="X203" s="88">
        <v>34</v>
      </c>
      <c r="Y203" s="88">
        <v>19</v>
      </c>
      <c r="Z203" s="88">
        <f t="shared" si="11"/>
        <v>53</v>
      </c>
      <c r="AA203" s="178">
        <f t="shared" si="12"/>
        <v>3.5404141616566465E-2</v>
      </c>
      <c r="AB203" s="89">
        <v>2.2712090848363394E-2</v>
      </c>
      <c r="AC203" s="89">
        <v>1.2692050768203072E-2</v>
      </c>
    </row>
    <row r="204" spans="14:29" ht="15.75" x14ac:dyDescent="0.25">
      <c r="N204" s="85">
        <v>42704</v>
      </c>
      <c r="O204" s="86">
        <v>1509</v>
      </c>
      <c r="P204" s="86">
        <v>315</v>
      </c>
      <c r="Q204" s="86">
        <v>1194</v>
      </c>
      <c r="R204" s="87">
        <v>12383304293</v>
      </c>
      <c r="S204" s="177">
        <f t="shared" si="13"/>
        <v>0.11016957540107564</v>
      </c>
      <c r="T204" s="87">
        <v>9445136331</v>
      </c>
      <c r="U204" s="177">
        <f t="shared" si="14"/>
        <v>0.12745856837991454</v>
      </c>
      <c r="V204" s="87">
        <v>2938167962</v>
      </c>
      <c r="W204" s="177">
        <f t="shared" si="15"/>
        <v>5.801498519382764E-2</v>
      </c>
      <c r="X204" s="88">
        <v>47</v>
      </c>
      <c r="Y204" s="88">
        <v>16</v>
      </c>
      <c r="Z204" s="88">
        <f t="shared" si="11"/>
        <v>63</v>
      </c>
      <c r="AA204" s="178">
        <f t="shared" si="12"/>
        <v>4.1749502982107355E-2</v>
      </c>
      <c r="AB204" s="89">
        <v>3.1146454605699137E-2</v>
      </c>
      <c r="AC204" s="89">
        <v>1.0603048376408217E-2</v>
      </c>
    </row>
    <row r="205" spans="14:29" ht="15.75" x14ac:dyDescent="0.25">
      <c r="N205" s="85">
        <v>42735</v>
      </c>
      <c r="O205" s="86">
        <v>1787</v>
      </c>
      <c r="P205" s="86">
        <v>375</v>
      </c>
      <c r="Q205" s="86">
        <v>1412</v>
      </c>
      <c r="R205" s="87">
        <v>14567413526</v>
      </c>
      <c r="S205" s="177">
        <f t="shared" si="13"/>
        <v>0.17637531803483397</v>
      </c>
      <c r="T205" s="87">
        <v>11189246287</v>
      </c>
      <c r="U205" s="177">
        <f t="shared" si="14"/>
        <v>0.18465693822498208</v>
      </c>
      <c r="V205" s="87">
        <v>3378167239</v>
      </c>
      <c r="W205" s="177">
        <f t="shared" si="15"/>
        <v>0.14975293539736723</v>
      </c>
      <c r="X205" s="88">
        <v>60</v>
      </c>
      <c r="Y205" s="88">
        <v>19</v>
      </c>
      <c r="Z205" s="88">
        <f t="shared" si="11"/>
        <v>79</v>
      </c>
      <c r="AA205" s="178">
        <f t="shared" si="12"/>
        <v>4.4208170117515391E-2</v>
      </c>
      <c r="AB205" s="89">
        <v>3.3575825405707888E-2</v>
      </c>
      <c r="AC205" s="89">
        <v>1.0632344711807499E-2</v>
      </c>
    </row>
    <row r="206" spans="14:29" ht="15.75" x14ac:dyDescent="0.25">
      <c r="N206" s="85">
        <v>42766</v>
      </c>
      <c r="O206" s="86">
        <v>1419</v>
      </c>
      <c r="P206" s="86">
        <v>282</v>
      </c>
      <c r="Q206" s="86">
        <v>1137</v>
      </c>
      <c r="R206" s="87">
        <v>11036387413</v>
      </c>
      <c r="S206" s="177">
        <f t="shared" si="13"/>
        <v>-0.2423921107681748</v>
      </c>
      <c r="T206" s="87">
        <v>7935221336</v>
      </c>
      <c r="U206" s="177">
        <f t="shared" si="14"/>
        <v>-0.29081717101719562</v>
      </c>
      <c r="V206" s="87">
        <v>3101166077</v>
      </c>
      <c r="W206" s="177">
        <f t="shared" si="15"/>
        <v>-8.1997468568784537E-2</v>
      </c>
      <c r="X206" s="88">
        <v>29</v>
      </c>
      <c r="Y206" s="88">
        <v>17</v>
      </c>
      <c r="Z206" s="88">
        <f t="shared" si="11"/>
        <v>46</v>
      </c>
      <c r="AA206" s="178">
        <f t="shared" si="12"/>
        <v>3.2417195207892879E-2</v>
      </c>
      <c r="AB206" s="89">
        <v>2.0436927413671601E-2</v>
      </c>
      <c r="AC206" s="89">
        <v>1.1980267794221282E-2</v>
      </c>
    </row>
    <row r="207" spans="14:29" ht="15.75" x14ac:dyDescent="0.25">
      <c r="N207" s="85">
        <v>42794</v>
      </c>
      <c r="O207" s="86">
        <v>1067</v>
      </c>
      <c r="P207" s="86">
        <v>209</v>
      </c>
      <c r="Q207" s="86">
        <v>858</v>
      </c>
      <c r="R207" s="87">
        <v>7972818728</v>
      </c>
      <c r="S207" s="177">
        <f t="shared" si="13"/>
        <v>-0.27758799780726762</v>
      </c>
      <c r="T207" s="87">
        <v>5838009618</v>
      </c>
      <c r="U207" s="177">
        <f t="shared" si="14"/>
        <v>-0.26429152120628385</v>
      </c>
      <c r="V207" s="87">
        <v>2134809110</v>
      </c>
      <c r="W207" s="177">
        <f t="shared" si="15"/>
        <v>-0.31161084024717323</v>
      </c>
      <c r="X207" s="88">
        <v>20</v>
      </c>
      <c r="Y207" s="88">
        <v>9</v>
      </c>
      <c r="Z207" s="88">
        <f t="shared" si="11"/>
        <v>29</v>
      </c>
      <c r="AA207" s="178">
        <f t="shared" si="12"/>
        <v>2.7179006560449859E-2</v>
      </c>
      <c r="AB207" s="89">
        <v>1.874414245548266E-2</v>
      </c>
      <c r="AC207" s="89">
        <v>8.4348641049671984E-3</v>
      </c>
    </row>
    <row r="208" spans="14:29" ht="15.75" x14ac:dyDescent="0.25">
      <c r="N208" s="85">
        <v>42825</v>
      </c>
      <c r="O208" s="86">
        <v>1383</v>
      </c>
      <c r="P208" s="86">
        <v>267</v>
      </c>
      <c r="Q208" s="86">
        <v>1116</v>
      </c>
      <c r="R208" s="87">
        <v>10122985304</v>
      </c>
      <c r="S208" s="177">
        <f t="shared" si="13"/>
        <v>0.2696871268938752</v>
      </c>
      <c r="T208" s="87">
        <v>7298987234</v>
      </c>
      <c r="U208" s="177">
        <f t="shared" si="14"/>
        <v>0.25025269083069879</v>
      </c>
      <c r="V208" s="87">
        <v>2823998070</v>
      </c>
      <c r="W208" s="177">
        <f t="shared" si="15"/>
        <v>0.32283399802430113</v>
      </c>
      <c r="X208" s="88">
        <v>36</v>
      </c>
      <c r="Y208" s="88">
        <v>14</v>
      </c>
      <c r="Z208" s="88">
        <f t="shared" si="11"/>
        <v>50</v>
      </c>
      <c r="AA208" s="178">
        <f t="shared" si="12"/>
        <v>3.6153289949385395E-2</v>
      </c>
      <c r="AB208" s="89">
        <v>2.6030368763557483E-2</v>
      </c>
      <c r="AC208" s="89">
        <v>1.012292118582791E-2</v>
      </c>
    </row>
    <row r="209" spans="14:29" ht="15.75" x14ac:dyDescent="0.25">
      <c r="N209" s="85">
        <v>42855</v>
      </c>
      <c r="O209" s="86">
        <v>960</v>
      </c>
      <c r="P209" s="86">
        <v>235</v>
      </c>
      <c r="Q209" s="86">
        <v>725</v>
      </c>
      <c r="R209" s="87">
        <v>9268906258</v>
      </c>
      <c r="S209" s="177">
        <f t="shared" si="13"/>
        <v>-8.437027421767751E-2</v>
      </c>
      <c r="T209" s="87">
        <v>7075879258</v>
      </c>
      <c r="U209" s="177">
        <f t="shared" si="14"/>
        <v>-3.0566977150024655E-2</v>
      </c>
      <c r="V209" s="87">
        <v>2193027000</v>
      </c>
      <c r="W209" s="177">
        <f t="shared" si="15"/>
        <v>-0.22343183471085026</v>
      </c>
      <c r="X209" s="88">
        <v>16</v>
      </c>
      <c r="Y209" s="88">
        <v>9</v>
      </c>
      <c r="Z209" s="88">
        <f t="shared" si="11"/>
        <v>25</v>
      </c>
      <c r="AA209" s="178">
        <f t="shared" si="12"/>
        <v>2.6041666666666668E-2</v>
      </c>
      <c r="AB209" s="89">
        <v>1.6666666666666666E-2</v>
      </c>
      <c r="AC209" s="89">
        <v>9.3749999999999997E-3</v>
      </c>
    </row>
    <row r="210" spans="14:29" ht="15.75" x14ac:dyDescent="0.25">
      <c r="N210" s="85">
        <v>42886</v>
      </c>
      <c r="O210" s="86">
        <v>1132</v>
      </c>
      <c r="P210" s="86">
        <v>273</v>
      </c>
      <c r="Q210" s="86">
        <v>859</v>
      </c>
      <c r="R210" s="87">
        <v>9069380097</v>
      </c>
      <c r="S210" s="177">
        <f t="shared" si="13"/>
        <v>-2.1526397553949694E-2</v>
      </c>
      <c r="T210" s="87">
        <v>6032924750</v>
      </c>
      <c r="U210" s="177">
        <f t="shared" si="14"/>
        <v>-0.14739574687072765</v>
      </c>
      <c r="V210" s="87">
        <v>3036455347</v>
      </c>
      <c r="W210" s="177">
        <f t="shared" si="15"/>
        <v>0.38459551432791295</v>
      </c>
      <c r="X210" s="88">
        <v>17</v>
      </c>
      <c r="Y210" s="88">
        <v>15</v>
      </c>
      <c r="Z210" s="88">
        <f t="shared" si="11"/>
        <v>32</v>
      </c>
      <c r="AA210" s="178">
        <f t="shared" si="12"/>
        <v>2.8268551236749116E-2</v>
      </c>
      <c r="AB210" s="89">
        <v>1.5017667844522967E-2</v>
      </c>
      <c r="AC210" s="89">
        <v>1.3250883392226149E-2</v>
      </c>
    </row>
    <row r="211" spans="14:29" ht="15.75" x14ac:dyDescent="0.25">
      <c r="N211" s="85">
        <v>42916</v>
      </c>
      <c r="O211" s="86">
        <v>1398</v>
      </c>
      <c r="P211" s="86">
        <v>361</v>
      </c>
      <c r="Q211" s="86">
        <v>1037</v>
      </c>
      <c r="R211" s="87">
        <v>13222230381</v>
      </c>
      <c r="S211" s="177">
        <f t="shared" si="13"/>
        <v>0.45789792020886777</v>
      </c>
      <c r="T211" s="87">
        <v>9468924479</v>
      </c>
      <c r="U211" s="177">
        <f t="shared" si="14"/>
        <v>0.5695412874161907</v>
      </c>
      <c r="V211" s="87">
        <v>3753305902</v>
      </c>
      <c r="W211" s="177">
        <f t="shared" si="15"/>
        <v>0.23608137551182629</v>
      </c>
      <c r="X211" s="88">
        <v>14</v>
      </c>
      <c r="Y211" s="88">
        <v>24</v>
      </c>
      <c r="Z211" s="88">
        <f t="shared" si="11"/>
        <v>38</v>
      </c>
      <c r="AA211" s="178">
        <f t="shared" si="12"/>
        <v>2.7181688125894134E-2</v>
      </c>
      <c r="AB211" s="89">
        <v>1.0014306151645207E-2</v>
      </c>
      <c r="AC211" s="89">
        <v>1.7167381974248927E-2</v>
      </c>
    </row>
    <row r="212" spans="14:29" ht="15.75" x14ac:dyDescent="0.25">
      <c r="N212" s="85">
        <v>42947</v>
      </c>
      <c r="O212" s="86">
        <v>1115</v>
      </c>
      <c r="P212" s="86">
        <v>268</v>
      </c>
      <c r="Q212" s="86">
        <v>847</v>
      </c>
      <c r="R212" s="87">
        <v>10228899083</v>
      </c>
      <c r="S212" s="177">
        <f t="shared" si="13"/>
        <v>-0.22638626099733816</v>
      </c>
      <c r="T212" s="87">
        <v>7296636999</v>
      </c>
      <c r="U212" s="177">
        <f t="shared" si="14"/>
        <v>-0.2294122721981422</v>
      </c>
      <c r="V212" s="87">
        <v>2932262084</v>
      </c>
      <c r="W212" s="177">
        <f t="shared" si="15"/>
        <v>-0.21875217193527863</v>
      </c>
      <c r="X212" s="88">
        <v>15</v>
      </c>
      <c r="Y212" s="88">
        <v>11</v>
      </c>
      <c r="Z212" s="88">
        <f t="shared" si="11"/>
        <v>26</v>
      </c>
      <c r="AA212" s="178">
        <f t="shared" si="12"/>
        <v>2.3318385650224215E-2</v>
      </c>
      <c r="AB212" s="89">
        <v>1.3452914798206279E-2</v>
      </c>
      <c r="AC212" s="89">
        <v>9.8654708520179366E-3</v>
      </c>
    </row>
    <row r="213" spans="14:29" ht="15.75" x14ac:dyDescent="0.25">
      <c r="N213" s="85">
        <v>42978</v>
      </c>
      <c r="O213" s="86">
        <v>1260</v>
      </c>
      <c r="P213" s="86">
        <v>292</v>
      </c>
      <c r="Q213" s="86">
        <v>968</v>
      </c>
      <c r="R213" s="87">
        <v>11078960277</v>
      </c>
      <c r="S213" s="177">
        <f t="shared" si="13"/>
        <v>8.3103879225161714E-2</v>
      </c>
      <c r="T213" s="87">
        <v>7488809684</v>
      </c>
      <c r="U213" s="177">
        <f t="shared" si="14"/>
        <v>2.6337158478123124E-2</v>
      </c>
      <c r="V213" s="87">
        <v>3590150593</v>
      </c>
      <c r="W213" s="177">
        <f t="shared" si="15"/>
        <v>0.22436211025944575</v>
      </c>
      <c r="X213" s="88">
        <v>15</v>
      </c>
      <c r="Y213" s="88">
        <v>18</v>
      </c>
      <c r="Z213" s="88">
        <f t="shared" si="11"/>
        <v>33</v>
      </c>
      <c r="AA213" s="178">
        <f t="shared" si="12"/>
        <v>2.6190476190476191E-2</v>
      </c>
      <c r="AB213" s="89">
        <v>1.1904761904761904E-2</v>
      </c>
      <c r="AC213" s="89">
        <v>1.4285714285714285E-2</v>
      </c>
    </row>
    <row r="214" spans="14:29" ht="15.75" x14ac:dyDescent="0.25">
      <c r="N214" s="85">
        <v>43008</v>
      </c>
      <c r="O214" s="86">
        <v>1158</v>
      </c>
      <c r="P214" s="86">
        <v>290</v>
      </c>
      <c r="Q214" s="86">
        <v>868</v>
      </c>
      <c r="R214" s="87">
        <v>11145603566</v>
      </c>
      <c r="S214" s="177">
        <f t="shared" si="13"/>
        <v>6.0153017371451512E-3</v>
      </c>
      <c r="T214" s="87">
        <v>8279567007</v>
      </c>
      <c r="U214" s="177">
        <f t="shared" si="14"/>
        <v>0.10559185723326237</v>
      </c>
      <c r="V214" s="87">
        <v>2866036559</v>
      </c>
      <c r="W214" s="177">
        <f t="shared" si="15"/>
        <v>-0.20169461286996215</v>
      </c>
      <c r="X214" s="88">
        <v>16</v>
      </c>
      <c r="Y214" s="88">
        <v>13</v>
      </c>
      <c r="Z214" s="88">
        <f t="shared" si="11"/>
        <v>29</v>
      </c>
      <c r="AA214" s="178">
        <f t="shared" si="12"/>
        <v>2.5043177892918825E-2</v>
      </c>
      <c r="AB214" s="89">
        <v>1.3816925734024179E-2</v>
      </c>
      <c r="AC214" s="89">
        <v>1.1226252158894647E-2</v>
      </c>
    </row>
    <row r="215" spans="14:29" ht="15.75" x14ac:dyDescent="0.25">
      <c r="N215" s="85">
        <v>43039</v>
      </c>
      <c r="O215" s="86">
        <v>1286</v>
      </c>
      <c r="P215" s="86">
        <v>307</v>
      </c>
      <c r="Q215" s="86">
        <v>979</v>
      </c>
      <c r="R215" s="87">
        <v>12226438264</v>
      </c>
      <c r="S215" s="177">
        <f t="shared" si="13"/>
        <v>9.6974084139966887E-2</v>
      </c>
      <c r="T215" s="87">
        <v>9201716558</v>
      </c>
      <c r="U215" s="177">
        <f t="shared" si="14"/>
        <v>0.11137654302699218</v>
      </c>
      <c r="V215" s="87">
        <v>3024721706</v>
      </c>
      <c r="W215" s="177">
        <f t="shared" si="15"/>
        <v>5.5367453880409423E-2</v>
      </c>
      <c r="X215" s="88">
        <v>21</v>
      </c>
      <c r="Y215" s="88">
        <v>14</v>
      </c>
      <c r="Z215" s="88">
        <f t="shared" si="11"/>
        <v>35</v>
      </c>
      <c r="AA215" s="178">
        <f t="shared" si="12"/>
        <v>2.7216174183514776E-2</v>
      </c>
      <c r="AB215" s="89">
        <v>1.6329704510108865E-2</v>
      </c>
      <c r="AC215" s="89">
        <v>1.088646967340591E-2</v>
      </c>
    </row>
    <row r="216" spans="14:29" ht="15.75" x14ac:dyDescent="0.25">
      <c r="N216" s="85">
        <v>43069</v>
      </c>
      <c r="O216" s="86">
        <v>1200</v>
      </c>
      <c r="P216" s="86">
        <v>277</v>
      </c>
      <c r="Q216" s="86">
        <v>923</v>
      </c>
      <c r="R216" s="87">
        <v>11652505129</v>
      </c>
      <c r="S216" s="177">
        <f t="shared" si="13"/>
        <v>-4.6941973010235616E-2</v>
      </c>
      <c r="T216" s="87">
        <v>8329505421</v>
      </c>
      <c r="U216" s="177">
        <f t="shared" si="14"/>
        <v>-9.4787872621624802E-2</v>
      </c>
      <c r="V216" s="87">
        <v>3322999708</v>
      </c>
      <c r="W216" s="177">
        <f t="shared" si="15"/>
        <v>9.8613370416299695E-2</v>
      </c>
      <c r="X216" s="88">
        <v>22</v>
      </c>
      <c r="Y216" s="88">
        <v>22</v>
      </c>
      <c r="Z216" s="88">
        <f t="shared" si="11"/>
        <v>44</v>
      </c>
      <c r="AA216" s="178">
        <f t="shared" si="12"/>
        <v>3.6666666666666667E-2</v>
      </c>
      <c r="AB216" s="89">
        <v>1.8333333333333333E-2</v>
      </c>
      <c r="AC216" s="89">
        <v>1.8333333333333333E-2</v>
      </c>
    </row>
    <row r="217" spans="14:29" ht="15.75" x14ac:dyDescent="0.25">
      <c r="N217" s="85">
        <v>43100</v>
      </c>
      <c r="O217" s="86">
        <v>1335</v>
      </c>
      <c r="P217" s="86">
        <v>344</v>
      </c>
      <c r="Q217" s="86">
        <v>991</v>
      </c>
      <c r="R217" s="87">
        <v>14054566456</v>
      </c>
      <c r="S217" s="177">
        <f t="shared" si="13"/>
        <v>0.20614119456784485</v>
      </c>
      <c r="T217" s="87">
        <v>10421519451</v>
      </c>
      <c r="U217" s="177">
        <f t="shared" si="14"/>
        <v>0.25115705246144659</v>
      </c>
      <c r="V217" s="87">
        <v>3633047005</v>
      </c>
      <c r="W217" s="177">
        <f t="shared" si="15"/>
        <v>9.3303437930967181E-2</v>
      </c>
      <c r="X217" s="88">
        <v>24</v>
      </c>
      <c r="Y217" s="88">
        <v>16</v>
      </c>
      <c r="Z217" s="88">
        <f t="shared" si="11"/>
        <v>40</v>
      </c>
      <c r="AA217" s="178">
        <f t="shared" si="12"/>
        <v>2.9962546816479401E-2</v>
      </c>
      <c r="AB217" s="89">
        <v>1.7977528089887642E-2</v>
      </c>
      <c r="AC217" s="89">
        <v>1.1985018726591761E-2</v>
      </c>
    </row>
    <row r="218" spans="14:29" ht="15.75" x14ac:dyDescent="0.25">
      <c r="N218" s="85">
        <v>43131</v>
      </c>
      <c r="O218" s="86">
        <v>1195</v>
      </c>
      <c r="P218" s="86">
        <v>269</v>
      </c>
      <c r="Q218" s="86">
        <v>926</v>
      </c>
      <c r="R218" s="87">
        <v>11342426570</v>
      </c>
      <c r="S218" s="177">
        <f t="shared" si="13"/>
        <v>-0.19297214855333844</v>
      </c>
      <c r="T218" s="87">
        <v>8149394545</v>
      </c>
      <c r="U218" s="177">
        <f t="shared" si="14"/>
        <v>-0.21802242146004702</v>
      </c>
      <c r="V218" s="87">
        <v>3193032025</v>
      </c>
      <c r="W218" s="177">
        <f t="shared" si="15"/>
        <v>-0.12111458491850702</v>
      </c>
      <c r="X218" s="88">
        <v>19</v>
      </c>
      <c r="Y218" s="88">
        <v>13</v>
      </c>
      <c r="Z218" s="88">
        <f t="shared" si="11"/>
        <v>32</v>
      </c>
      <c r="AA218" s="178">
        <f t="shared" si="12"/>
        <v>2.6778242677824266E-2</v>
      </c>
      <c r="AB218" s="89">
        <v>1.5899581589958158E-2</v>
      </c>
      <c r="AC218" s="89">
        <v>1.0878661087866108E-2</v>
      </c>
    </row>
    <row r="219" spans="14:29" ht="15.75" x14ac:dyDescent="0.25">
      <c r="N219" s="85">
        <v>43159</v>
      </c>
      <c r="O219" s="86">
        <v>984</v>
      </c>
      <c r="P219" s="86">
        <v>237</v>
      </c>
      <c r="Q219" s="86">
        <v>747</v>
      </c>
      <c r="R219" s="87">
        <v>9226308672</v>
      </c>
      <c r="S219" s="177">
        <f t="shared" si="13"/>
        <v>-0.18656659445316559</v>
      </c>
      <c r="T219" s="87">
        <v>6553559597</v>
      </c>
      <c r="U219" s="177">
        <f t="shared" si="14"/>
        <v>-0.1958225165302756</v>
      </c>
      <c r="V219" s="87">
        <v>2672749075</v>
      </c>
      <c r="W219" s="177">
        <f t="shared" si="15"/>
        <v>-0.16294322948420792</v>
      </c>
      <c r="X219" s="88">
        <v>11</v>
      </c>
      <c r="Y219" s="88">
        <v>10</v>
      </c>
      <c r="Z219" s="88">
        <f t="shared" si="11"/>
        <v>21</v>
      </c>
      <c r="AA219" s="178">
        <f t="shared" si="12"/>
        <v>2.1341463414634148E-2</v>
      </c>
      <c r="AB219" s="89">
        <v>1.1178861788617886E-2</v>
      </c>
      <c r="AC219" s="89">
        <v>1.016260162601626E-2</v>
      </c>
    </row>
    <row r="220" spans="14:29" ht="15.75" x14ac:dyDescent="0.25">
      <c r="N220" s="85">
        <v>43190</v>
      </c>
      <c r="O220" s="86">
        <v>1363</v>
      </c>
      <c r="P220" s="86">
        <v>272</v>
      </c>
      <c r="Q220" s="86">
        <v>1091</v>
      </c>
      <c r="R220" s="87">
        <v>13173446525</v>
      </c>
      <c r="S220" s="177">
        <f t="shared" si="13"/>
        <v>0.42781333178010539</v>
      </c>
      <c r="T220" s="87">
        <v>9645701876</v>
      </c>
      <c r="U220" s="177">
        <f t="shared" si="14"/>
        <v>0.47182637667863414</v>
      </c>
      <c r="V220" s="87">
        <v>3527744649</v>
      </c>
      <c r="W220" s="177">
        <f t="shared" si="15"/>
        <v>0.31989369372431642</v>
      </c>
      <c r="X220" s="88">
        <v>23</v>
      </c>
      <c r="Y220" s="88">
        <v>11</v>
      </c>
      <c r="Z220" s="88">
        <f t="shared" si="11"/>
        <v>34</v>
      </c>
      <c r="AA220" s="178">
        <f t="shared" si="12"/>
        <v>2.4944974321349962E-2</v>
      </c>
      <c r="AB220" s="89">
        <v>1.6874541452677916E-2</v>
      </c>
      <c r="AC220" s="89">
        <v>8.0704328686720464E-3</v>
      </c>
    </row>
    <row r="221" spans="14:29" ht="15.75" x14ac:dyDescent="0.25">
      <c r="N221" s="85">
        <v>43220</v>
      </c>
      <c r="O221" s="86">
        <v>1463</v>
      </c>
      <c r="P221" s="86">
        <v>244</v>
      </c>
      <c r="Q221" s="86">
        <v>1219</v>
      </c>
      <c r="R221" s="87">
        <v>9584223402</v>
      </c>
      <c r="S221" s="177">
        <f t="shared" si="13"/>
        <v>-0.27245892835929664</v>
      </c>
      <c r="T221" s="87">
        <v>6284853593</v>
      </c>
      <c r="U221" s="177">
        <f t="shared" si="14"/>
        <v>-0.34842962453176274</v>
      </c>
      <c r="V221" s="87">
        <v>3299369809</v>
      </c>
      <c r="W221" s="177">
        <f t="shared" si="15"/>
        <v>-6.4736783050535318E-2</v>
      </c>
      <c r="X221" s="88">
        <v>25</v>
      </c>
      <c r="Y221" s="88">
        <v>13</v>
      </c>
      <c r="Z221" s="88">
        <f t="shared" si="11"/>
        <v>38</v>
      </c>
      <c r="AA221" s="178">
        <f t="shared" si="12"/>
        <v>2.5974025974025976E-2</v>
      </c>
      <c r="AB221" s="89">
        <v>1.7088174982911826E-2</v>
      </c>
      <c r="AC221" s="89">
        <v>8.8858509911141498E-3</v>
      </c>
    </row>
    <row r="222" spans="14:29" ht="15.75" x14ac:dyDescent="0.25">
      <c r="N222" s="85">
        <v>43251</v>
      </c>
      <c r="O222" s="86">
        <v>1561</v>
      </c>
      <c r="P222" s="86">
        <v>275</v>
      </c>
      <c r="Q222" s="86">
        <v>1286</v>
      </c>
      <c r="R222" s="87">
        <v>11323194446</v>
      </c>
      <c r="S222" s="177">
        <f t="shared" si="13"/>
        <v>0.18144099642305056</v>
      </c>
      <c r="T222" s="87">
        <v>7811949467</v>
      </c>
      <c r="U222" s="177">
        <f t="shared" si="14"/>
        <v>0.24298034176975292</v>
      </c>
      <c r="V222" s="87">
        <v>3511244979</v>
      </c>
      <c r="W222" s="177">
        <f t="shared" si="15"/>
        <v>6.421686026890594E-2</v>
      </c>
      <c r="X222" s="88">
        <v>19</v>
      </c>
      <c r="Y222" s="88">
        <v>16</v>
      </c>
      <c r="Z222" s="88">
        <f t="shared" si="11"/>
        <v>35</v>
      </c>
      <c r="AA222" s="178">
        <f t="shared" si="12"/>
        <v>2.2421524663677129E-2</v>
      </c>
      <c r="AB222" s="89">
        <v>1.2171684817424727E-2</v>
      </c>
      <c r="AC222" s="89">
        <v>1.0249839846252402E-2</v>
      </c>
    </row>
    <row r="223" spans="14:29" ht="15.75" x14ac:dyDescent="0.25">
      <c r="N223" s="85">
        <v>43281</v>
      </c>
      <c r="O223" s="86">
        <v>1553</v>
      </c>
      <c r="P223" s="86">
        <v>309</v>
      </c>
      <c r="Q223" s="86">
        <v>1244</v>
      </c>
      <c r="R223" s="87">
        <v>13903583234</v>
      </c>
      <c r="S223" s="177">
        <f t="shared" si="13"/>
        <v>0.2278852315312434</v>
      </c>
      <c r="T223" s="87">
        <v>9863385314</v>
      </c>
      <c r="U223" s="177">
        <f t="shared" si="14"/>
        <v>0.26260229353324371</v>
      </c>
      <c r="V223" s="87">
        <v>4040197920</v>
      </c>
      <c r="W223" s="177">
        <f t="shared" si="15"/>
        <v>0.15064541043520285</v>
      </c>
      <c r="X223" s="88">
        <v>25</v>
      </c>
      <c r="Y223" s="88">
        <v>21</v>
      </c>
      <c r="Z223" s="88">
        <f t="shared" si="11"/>
        <v>46</v>
      </c>
      <c r="AA223" s="178">
        <f t="shared" si="12"/>
        <v>2.962009014810045E-2</v>
      </c>
      <c r="AB223" s="89">
        <v>1.6097875080489377E-2</v>
      </c>
      <c r="AC223" s="89">
        <v>1.3522215067611075E-2</v>
      </c>
    </row>
    <row r="224" spans="14:29" ht="15.75" x14ac:dyDescent="0.25">
      <c r="N224" s="85">
        <v>43312</v>
      </c>
      <c r="O224" s="86">
        <v>1407</v>
      </c>
      <c r="P224" s="86">
        <v>303</v>
      </c>
      <c r="Q224" s="86">
        <v>1104</v>
      </c>
      <c r="R224" s="87">
        <v>11472904718</v>
      </c>
      <c r="S224" s="177">
        <f t="shared" si="13"/>
        <v>-0.17482389072595239</v>
      </c>
      <c r="T224" s="87">
        <v>8035321779</v>
      </c>
      <c r="U224" s="177">
        <f t="shared" si="14"/>
        <v>-0.18533834751495137</v>
      </c>
      <c r="V224" s="87">
        <v>3437582939</v>
      </c>
      <c r="W224" s="177">
        <f t="shared" si="15"/>
        <v>-0.14915481690065324</v>
      </c>
      <c r="X224" s="88">
        <v>19</v>
      </c>
      <c r="Y224" s="88">
        <v>13</v>
      </c>
      <c r="Z224" s="88">
        <f t="shared" si="11"/>
        <v>32</v>
      </c>
      <c r="AA224" s="178">
        <f t="shared" si="12"/>
        <v>2.2743425728500355E-2</v>
      </c>
      <c r="AB224" s="89">
        <v>1.3503909026297086E-2</v>
      </c>
      <c r="AC224" s="89">
        <v>9.2395167022032692E-3</v>
      </c>
    </row>
    <row r="225" spans="14:29" ht="15.75" x14ac:dyDescent="0.25">
      <c r="N225" s="85">
        <v>43343</v>
      </c>
      <c r="O225" s="86">
        <v>1512</v>
      </c>
      <c r="P225" s="86">
        <v>339</v>
      </c>
      <c r="Q225" s="86">
        <v>1173</v>
      </c>
      <c r="R225" s="87">
        <v>13666172920</v>
      </c>
      <c r="S225" s="177">
        <f t="shared" si="13"/>
        <v>0.19116939048216364</v>
      </c>
      <c r="T225" s="87">
        <v>9986746105</v>
      </c>
      <c r="U225" s="177">
        <f t="shared" si="14"/>
        <v>0.24285577848294415</v>
      </c>
      <c r="V225" s="87">
        <v>3679426815</v>
      </c>
      <c r="W225" s="177">
        <f t="shared" si="15"/>
        <v>7.0352884655156211E-2</v>
      </c>
      <c r="X225" s="88">
        <v>16</v>
      </c>
      <c r="Y225" s="88">
        <v>18</v>
      </c>
      <c r="Z225" s="88">
        <f t="shared" si="11"/>
        <v>34</v>
      </c>
      <c r="AA225" s="178">
        <f t="shared" si="12"/>
        <v>2.2486772486772486E-2</v>
      </c>
      <c r="AB225" s="89">
        <v>1.0582010582010581E-2</v>
      </c>
      <c r="AC225" s="89">
        <v>1.1904761904761904E-2</v>
      </c>
    </row>
    <row r="226" spans="14:29" ht="15.75" x14ac:dyDescent="0.25">
      <c r="N226" s="85">
        <v>43373</v>
      </c>
      <c r="O226" s="86">
        <v>1231</v>
      </c>
      <c r="P226" s="86">
        <v>247</v>
      </c>
      <c r="Q226" s="86">
        <v>984</v>
      </c>
      <c r="R226" s="87">
        <v>11472953102</v>
      </c>
      <c r="S226" s="177">
        <f t="shared" si="13"/>
        <v>-0.16048529685953949</v>
      </c>
      <c r="T226" s="87">
        <v>8519245374</v>
      </c>
      <c r="U226" s="177">
        <f t="shared" si="14"/>
        <v>-0.14694483223772714</v>
      </c>
      <c r="V226" s="87">
        <v>2953707728</v>
      </c>
      <c r="W226" s="177">
        <f t="shared" si="15"/>
        <v>-0.19723699464314526</v>
      </c>
      <c r="X226" s="88">
        <v>16</v>
      </c>
      <c r="Y226" s="88">
        <v>11</v>
      </c>
      <c r="Z226" s="88">
        <f t="shared" si="11"/>
        <v>27</v>
      </c>
      <c r="AA226" s="178">
        <f t="shared" si="12"/>
        <v>2.1933387489845652E-2</v>
      </c>
      <c r="AB226" s="89">
        <v>1.2997562956945572E-2</v>
      </c>
      <c r="AC226" s="89">
        <v>8.9358245329000819E-3</v>
      </c>
    </row>
    <row r="227" spans="14:29" ht="15.75" x14ac:dyDescent="0.25">
      <c r="N227" s="85">
        <v>43404</v>
      </c>
      <c r="O227" s="86">
        <v>1476</v>
      </c>
      <c r="P227" s="86">
        <v>321</v>
      </c>
      <c r="Q227" s="86">
        <v>1155</v>
      </c>
      <c r="R227" s="87">
        <v>14164716901</v>
      </c>
      <c r="S227" s="177">
        <f t="shared" si="13"/>
        <v>0.23461821686787543</v>
      </c>
      <c r="T227" s="87">
        <v>10540549159</v>
      </c>
      <c r="U227" s="177">
        <f t="shared" si="14"/>
        <v>0.2372632429591528</v>
      </c>
      <c r="V227" s="87">
        <v>3624167742</v>
      </c>
      <c r="W227" s="177">
        <f t="shared" si="15"/>
        <v>0.22698928795300222</v>
      </c>
      <c r="X227" s="88">
        <v>14</v>
      </c>
      <c r="Y227" s="88">
        <v>13</v>
      </c>
      <c r="Z227" s="88">
        <f t="shared" ref="Z227:Z280" si="16">X227+Y227</f>
        <v>27</v>
      </c>
      <c r="AA227" s="178">
        <f t="shared" ref="AA227:AA280" si="17">Z227/O227</f>
        <v>1.8292682926829267E-2</v>
      </c>
      <c r="AB227" s="89">
        <v>9.485094850948509E-3</v>
      </c>
      <c r="AC227" s="89">
        <v>8.8075880758807581E-3</v>
      </c>
    </row>
    <row r="228" spans="14:29" ht="15.75" x14ac:dyDescent="0.25">
      <c r="N228" s="85">
        <v>43434</v>
      </c>
      <c r="O228" s="86">
        <v>1349</v>
      </c>
      <c r="P228" s="86">
        <v>320</v>
      </c>
      <c r="Q228" s="86">
        <v>1029</v>
      </c>
      <c r="R228" s="87">
        <v>13791943801</v>
      </c>
      <c r="S228" s="177">
        <f t="shared" si="13"/>
        <v>-2.6317017318834179E-2</v>
      </c>
      <c r="T228" s="87">
        <v>9805182816</v>
      </c>
      <c r="U228" s="177">
        <f t="shared" si="14"/>
        <v>-6.9765467805072645E-2</v>
      </c>
      <c r="V228" s="87">
        <v>3986760985</v>
      </c>
      <c r="W228" s="177">
        <f t="shared" si="15"/>
        <v>0.10004869222744706</v>
      </c>
      <c r="X228" s="88">
        <v>15</v>
      </c>
      <c r="Y228" s="88">
        <v>17</v>
      </c>
      <c r="Z228" s="88">
        <f t="shared" si="16"/>
        <v>32</v>
      </c>
      <c r="AA228" s="178">
        <f t="shared" si="17"/>
        <v>2.3721275018532245E-2</v>
      </c>
      <c r="AB228" s="89">
        <v>1.1119347664936991E-2</v>
      </c>
      <c r="AC228" s="89">
        <v>1.2601927353595256E-2</v>
      </c>
    </row>
    <row r="229" spans="14:29" ht="15.75" x14ac:dyDescent="0.25">
      <c r="N229" s="85">
        <v>43465</v>
      </c>
      <c r="O229" s="86">
        <v>1639</v>
      </c>
      <c r="P229" s="86">
        <v>395</v>
      </c>
      <c r="Q229" s="86">
        <v>1244</v>
      </c>
      <c r="R229" s="87">
        <v>17134363830</v>
      </c>
      <c r="S229" s="177">
        <f t="shared" si="13"/>
        <v>0.24234582718917785</v>
      </c>
      <c r="T229" s="87">
        <v>13306633177</v>
      </c>
      <c r="U229" s="177">
        <f t="shared" si="14"/>
        <v>0.35710199663859088</v>
      </c>
      <c r="V229" s="87">
        <v>3827730653</v>
      </c>
      <c r="W229" s="177">
        <f t="shared" si="15"/>
        <v>-3.9889607778932357E-2</v>
      </c>
      <c r="X229" s="88">
        <v>18</v>
      </c>
      <c r="Y229" s="88">
        <v>13</v>
      </c>
      <c r="Z229" s="88">
        <f t="shared" si="16"/>
        <v>31</v>
      </c>
      <c r="AA229" s="178">
        <f t="shared" si="17"/>
        <v>1.8913971934106162E-2</v>
      </c>
      <c r="AB229" s="89">
        <v>1.0982306284319707E-2</v>
      </c>
      <c r="AC229" s="89">
        <v>7.9316656497864547E-3</v>
      </c>
    </row>
    <row r="230" spans="14:29" ht="15.75" x14ac:dyDescent="0.25">
      <c r="N230" s="85">
        <v>43496</v>
      </c>
      <c r="O230" s="86">
        <v>1255</v>
      </c>
      <c r="P230" s="86">
        <v>243</v>
      </c>
      <c r="Q230" s="86">
        <v>1012</v>
      </c>
      <c r="R230" s="87">
        <v>9440147657</v>
      </c>
      <c r="S230" s="177">
        <f t="shared" si="13"/>
        <v>-0.44905175641995221</v>
      </c>
      <c r="T230" s="87">
        <v>6283053875</v>
      </c>
      <c r="U230" s="177">
        <f t="shared" si="14"/>
        <v>-0.52782542425081536</v>
      </c>
      <c r="V230" s="87">
        <v>3157093782</v>
      </c>
      <c r="W230" s="177">
        <f t="shared" si="15"/>
        <v>-0.17520482285617078</v>
      </c>
      <c r="X230" s="88">
        <v>17</v>
      </c>
      <c r="Y230" s="88">
        <v>12</v>
      </c>
      <c r="Z230" s="88">
        <f t="shared" si="16"/>
        <v>29</v>
      </c>
      <c r="AA230" s="178">
        <f t="shared" si="17"/>
        <v>2.3107569721115537E-2</v>
      </c>
      <c r="AB230" s="89">
        <v>1.3545816733067729E-2</v>
      </c>
      <c r="AC230" s="89">
        <v>9.5617529880478083E-3</v>
      </c>
    </row>
    <row r="231" spans="14:29" ht="15.75" x14ac:dyDescent="0.25">
      <c r="N231" s="85">
        <v>43524</v>
      </c>
      <c r="O231" s="86">
        <v>1087</v>
      </c>
      <c r="P231" s="86">
        <v>227</v>
      </c>
      <c r="Q231" s="86">
        <v>860</v>
      </c>
      <c r="R231" s="86">
        <v>9430760945</v>
      </c>
      <c r="S231" s="177">
        <f t="shared" si="13"/>
        <v>-9.9433953165339872E-4</v>
      </c>
      <c r="T231" s="87">
        <v>6691593251</v>
      </c>
      <c r="U231" s="177">
        <f t="shared" si="14"/>
        <v>6.5022421282357801E-2</v>
      </c>
      <c r="V231" s="87">
        <v>2739167694</v>
      </c>
      <c r="W231" s="177">
        <f t="shared" si="15"/>
        <v>-0.13237683669163802</v>
      </c>
      <c r="X231" s="88">
        <v>14</v>
      </c>
      <c r="Y231" s="88">
        <v>10</v>
      </c>
      <c r="Z231" s="88">
        <f t="shared" si="16"/>
        <v>24</v>
      </c>
      <c r="AA231" s="178">
        <f t="shared" si="17"/>
        <v>2.2079116835326588E-2</v>
      </c>
      <c r="AB231" s="89">
        <v>1.2879484820607176E-2</v>
      </c>
      <c r="AC231" s="89">
        <v>9.1996320147194107E-3</v>
      </c>
    </row>
    <row r="232" spans="14:29" ht="15.75" x14ac:dyDescent="0.25">
      <c r="N232" s="85">
        <v>43555</v>
      </c>
      <c r="O232" s="86">
        <v>1302</v>
      </c>
      <c r="P232" s="86">
        <v>256</v>
      </c>
      <c r="Q232" s="86">
        <v>1046</v>
      </c>
      <c r="R232" s="86">
        <v>10307079206</v>
      </c>
      <c r="S232" s="177">
        <f t="shared" si="13"/>
        <v>9.292126755313479E-2</v>
      </c>
      <c r="T232" s="87">
        <v>6805935651</v>
      </c>
      <c r="U232" s="177">
        <f t="shared" si="14"/>
        <v>1.7087470160101592E-2</v>
      </c>
      <c r="V232" s="87">
        <v>3501143555</v>
      </c>
      <c r="W232" s="177">
        <f t="shared" si="15"/>
        <v>0.27817787960520546</v>
      </c>
      <c r="X232" s="88">
        <v>19</v>
      </c>
      <c r="Y232" s="88">
        <v>9</v>
      </c>
      <c r="Z232" s="88">
        <f t="shared" si="16"/>
        <v>28</v>
      </c>
      <c r="AA232" s="178">
        <f t="shared" si="17"/>
        <v>2.1505376344086023E-2</v>
      </c>
      <c r="AB232" s="89">
        <v>1.4592933947772658E-2</v>
      </c>
      <c r="AC232" s="89">
        <v>6.9124423963133645E-3</v>
      </c>
    </row>
    <row r="233" spans="14:29" ht="15.75" x14ac:dyDescent="0.25">
      <c r="N233" s="85">
        <v>43585</v>
      </c>
      <c r="O233" s="86">
        <v>1319</v>
      </c>
      <c r="P233" s="86">
        <v>245</v>
      </c>
      <c r="Q233" s="86">
        <v>1074</v>
      </c>
      <c r="R233" s="86">
        <v>8748086989</v>
      </c>
      <c r="S233" s="177">
        <f t="shared" si="13"/>
        <v>-0.15125451021007708</v>
      </c>
      <c r="T233" s="87">
        <v>5580159633</v>
      </c>
      <c r="U233" s="177">
        <f t="shared" si="14"/>
        <v>-0.18010396819133845</v>
      </c>
      <c r="V233" s="87">
        <v>3167927356</v>
      </c>
      <c r="W233" s="177">
        <f t="shared" si="15"/>
        <v>-9.5173532237526337E-2</v>
      </c>
      <c r="X233" s="88">
        <v>18</v>
      </c>
      <c r="Y233" s="88">
        <v>10</v>
      </c>
      <c r="Z233" s="88">
        <f t="shared" si="16"/>
        <v>28</v>
      </c>
      <c r="AA233" s="178">
        <f t="shared" si="17"/>
        <v>2.1228203184230479E-2</v>
      </c>
      <c r="AB233" s="89">
        <v>1.3646702047005308E-2</v>
      </c>
      <c r="AC233" s="89">
        <v>7.5815011372251705E-3</v>
      </c>
    </row>
    <row r="234" spans="14:29" ht="15.75" x14ac:dyDescent="0.25">
      <c r="N234" s="85">
        <v>43616</v>
      </c>
      <c r="O234" s="86">
        <v>1521</v>
      </c>
      <c r="P234" s="86">
        <v>315</v>
      </c>
      <c r="Q234" s="86">
        <v>1206</v>
      </c>
      <c r="R234" s="86">
        <v>13855978290</v>
      </c>
      <c r="S234" s="177">
        <f t="shared" si="13"/>
        <v>0.58388666086914243</v>
      </c>
      <c r="T234" s="87">
        <v>9695486595</v>
      </c>
      <c r="U234" s="177">
        <f t="shared" si="14"/>
        <v>0.73749269423454145</v>
      </c>
      <c r="V234" s="87">
        <v>4160491695</v>
      </c>
      <c r="W234" s="177">
        <f t="shared" si="15"/>
        <v>0.31331663496642381</v>
      </c>
      <c r="X234" s="88">
        <v>23</v>
      </c>
      <c r="Y234" s="88">
        <v>15</v>
      </c>
      <c r="Z234" s="88">
        <f t="shared" si="16"/>
        <v>38</v>
      </c>
      <c r="AA234" s="178">
        <f t="shared" si="17"/>
        <v>2.4983563445101907E-2</v>
      </c>
      <c r="AB234" s="89">
        <v>1.5121630506245891E-2</v>
      </c>
      <c r="AC234" s="89">
        <v>9.8619329388560158E-3</v>
      </c>
    </row>
    <row r="235" spans="14:29" ht="15.75" x14ac:dyDescent="0.25">
      <c r="N235" s="85">
        <v>43646</v>
      </c>
      <c r="O235" s="86">
        <v>1461</v>
      </c>
      <c r="P235" s="86">
        <v>335</v>
      </c>
      <c r="Q235" s="86">
        <v>1126</v>
      </c>
      <c r="R235" s="86">
        <v>15901201021</v>
      </c>
      <c r="S235" s="177">
        <f t="shared" si="13"/>
        <v>0.14760579788697115</v>
      </c>
      <c r="T235" s="87">
        <v>12018074455</v>
      </c>
      <c r="U235" s="177">
        <f t="shared" si="14"/>
        <v>0.23955351154812266</v>
      </c>
      <c r="V235" s="87">
        <v>3883126566</v>
      </c>
      <c r="W235" s="177">
        <f t="shared" si="15"/>
        <v>-6.6666430156159695E-2</v>
      </c>
      <c r="X235" s="88">
        <v>17</v>
      </c>
      <c r="Y235" s="88">
        <v>7</v>
      </c>
      <c r="Z235" s="88">
        <f t="shared" si="16"/>
        <v>24</v>
      </c>
      <c r="AA235" s="178">
        <f t="shared" si="17"/>
        <v>1.6427104722792608E-2</v>
      </c>
      <c r="AB235" s="89">
        <v>1.1635865845311431E-2</v>
      </c>
      <c r="AC235" s="89">
        <v>4.7912388774811769E-3</v>
      </c>
    </row>
    <row r="236" spans="14:29" ht="15.75" x14ac:dyDescent="0.25">
      <c r="N236" s="85">
        <v>43677</v>
      </c>
      <c r="O236" s="86">
        <v>1457</v>
      </c>
      <c r="P236" s="86">
        <v>313</v>
      </c>
      <c r="Q236" s="86">
        <v>1144</v>
      </c>
      <c r="R236" s="86">
        <v>14012170045</v>
      </c>
      <c r="S236" s="177">
        <f t="shared" si="13"/>
        <v>-0.11879800610691238</v>
      </c>
      <c r="T236" s="87">
        <v>10175178885</v>
      </c>
      <c r="U236" s="177">
        <f t="shared" si="14"/>
        <v>-0.15334366390393606</v>
      </c>
      <c r="V236" s="87">
        <v>3836991160</v>
      </c>
      <c r="W236" s="177">
        <f t="shared" si="15"/>
        <v>-1.1880994661351951E-2</v>
      </c>
      <c r="X236" s="88">
        <v>23</v>
      </c>
      <c r="Y236" s="88">
        <v>10</v>
      </c>
      <c r="Z236" s="88">
        <f t="shared" si="16"/>
        <v>33</v>
      </c>
      <c r="AA236" s="178">
        <f t="shared" si="17"/>
        <v>2.2649279341111873E-2</v>
      </c>
      <c r="AB236" s="89">
        <v>1.5785861358956762E-2</v>
      </c>
      <c r="AC236" s="89">
        <v>6.8634179821551134E-3</v>
      </c>
    </row>
    <row r="237" spans="14:29" ht="15.75" x14ac:dyDescent="0.25">
      <c r="N237" s="85">
        <v>43708</v>
      </c>
      <c r="O237" s="86">
        <v>1539</v>
      </c>
      <c r="P237" s="86">
        <v>343</v>
      </c>
      <c r="Q237" s="86">
        <v>1196</v>
      </c>
      <c r="R237" s="86">
        <v>13608044422</v>
      </c>
      <c r="S237" s="177">
        <f t="shared" si="13"/>
        <v>-2.8841044727701215E-2</v>
      </c>
      <c r="T237" s="87">
        <v>9915651181</v>
      </c>
      <c r="U237" s="177">
        <f t="shared" si="14"/>
        <v>-2.5505959839447034E-2</v>
      </c>
      <c r="V237" s="87">
        <v>3692393241</v>
      </c>
      <c r="W237" s="177">
        <f t="shared" si="15"/>
        <v>-3.7685236418423251E-2</v>
      </c>
      <c r="X237" s="88">
        <v>15</v>
      </c>
      <c r="Y237" s="88">
        <v>9</v>
      </c>
      <c r="Z237" s="88">
        <f t="shared" si="16"/>
        <v>24</v>
      </c>
      <c r="AA237" s="178">
        <f t="shared" si="17"/>
        <v>1.5594541910331383E-2</v>
      </c>
      <c r="AB237" s="89">
        <v>9.7465886939571145E-3</v>
      </c>
      <c r="AC237" s="89">
        <v>5.8479532163742687E-3</v>
      </c>
    </row>
    <row r="238" spans="14:29" ht="15.75" x14ac:dyDescent="0.25">
      <c r="N238" s="85">
        <v>43738</v>
      </c>
      <c r="O238" s="86">
        <v>1598</v>
      </c>
      <c r="P238" s="86">
        <v>345</v>
      </c>
      <c r="Q238" s="86">
        <v>1253</v>
      </c>
      <c r="R238" s="86">
        <v>15376680270</v>
      </c>
      <c r="S238" s="177">
        <f t="shared" si="13"/>
        <v>0.12996987613743105</v>
      </c>
      <c r="T238" s="87">
        <v>11214555364</v>
      </c>
      <c r="U238" s="177">
        <f t="shared" si="14"/>
        <v>0.13099534859484696</v>
      </c>
      <c r="V238" s="87">
        <v>4162124906</v>
      </c>
      <c r="W238" s="177">
        <f t="shared" si="15"/>
        <v>0.12721604507996109</v>
      </c>
      <c r="X238" s="88">
        <v>19</v>
      </c>
      <c r="Y238" s="88">
        <v>10</v>
      </c>
      <c r="Z238" s="88">
        <f t="shared" si="16"/>
        <v>29</v>
      </c>
      <c r="AA238" s="178">
        <f t="shared" si="17"/>
        <v>1.8147684605757195E-2</v>
      </c>
      <c r="AB238" s="89">
        <v>1.1889862327909888E-2</v>
      </c>
      <c r="AC238" s="89">
        <v>6.2578222778473091E-3</v>
      </c>
    </row>
    <row r="239" spans="14:29" ht="15.75" x14ac:dyDescent="0.25">
      <c r="N239" s="85">
        <v>43769</v>
      </c>
      <c r="O239" s="86">
        <v>1666</v>
      </c>
      <c r="P239" s="86">
        <v>316</v>
      </c>
      <c r="Q239" s="86">
        <v>1350</v>
      </c>
      <c r="R239" s="86">
        <v>13776550306</v>
      </c>
      <c r="S239" s="177">
        <f t="shared" si="13"/>
        <v>-0.10406212107576063</v>
      </c>
      <c r="T239" s="87">
        <v>9579741813</v>
      </c>
      <c r="U239" s="177">
        <f t="shared" si="14"/>
        <v>-0.14577604710463488</v>
      </c>
      <c r="V239" s="87">
        <v>4196808493</v>
      </c>
      <c r="W239" s="177">
        <f t="shared" si="15"/>
        <v>8.333144195168396E-3</v>
      </c>
      <c r="X239" s="88">
        <v>15</v>
      </c>
      <c r="Y239" s="88">
        <v>7</v>
      </c>
      <c r="Z239" s="88">
        <f t="shared" si="16"/>
        <v>22</v>
      </c>
      <c r="AA239" s="178">
        <f t="shared" si="17"/>
        <v>1.3205282112845138E-2</v>
      </c>
      <c r="AB239" s="89">
        <v>9.00360144057623E-3</v>
      </c>
      <c r="AC239" s="89">
        <v>4.2016806722689074E-3</v>
      </c>
    </row>
    <row r="240" spans="14:29" ht="15.75" x14ac:dyDescent="0.25">
      <c r="N240" s="85">
        <v>43799</v>
      </c>
      <c r="O240" s="86">
        <v>1408</v>
      </c>
      <c r="P240" s="86">
        <v>286</v>
      </c>
      <c r="Q240" s="86">
        <v>1122</v>
      </c>
      <c r="R240" s="86">
        <v>12983538943</v>
      </c>
      <c r="S240" s="177">
        <f t="shared" si="13"/>
        <v>-5.7562404621324226E-2</v>
      </c>
      <c r="T240" s="87">
        <v>9321221517</v>
      </c>
      <c r="U240" s="177">
        <f t="shared" si="14"/>
        <v>-2.6986144412491364E-2</v>
      </c>
      <c r="V240" s="87">
        <v>3662317426</v>
      </c>
      <c r="W240" s="177">
        <f t="shared" si="15"/>
        <v>-0.1273565538888648</v>
      </c>
      <c r="X240" s="88">
        <v>20</v>
      </c>
      <c r="Y240" s="88">
        <v>6</v>
      </c>
      <c r="Z240" s="88">
        <f t="shared" si="16"/>
        <v>26</v>
      </c>
      <c r="AA240" s="178">
        <f t="shared" si="17"/>
        <v>1.8465909090909092E-2</v>
      </c>
      <c r="AB240" s="89">
        <v>1.4204545454545454E-2</v>
      </c>
      <c r="AC240" s="89">
        <v>4.261363636363636E-3</v>
      </c>
    </row>
    <row r="241" spans="14:29" ht="15.75" x14ac:dyDescent="0.25">
      <c r="N241" s="85">
        <v>43830</v>
      </c>
      <c r="O241" s="86">
        <v>1942</v>
      </c>
      <c r="P241" s="86">
        <v>424</v>
      </c>
      <c r="Q241" s="86">
        <v>1518</v>
      </c>
      <c r="R241" s="86">
        <v>20230339453</v>
      </c>
      <c r="S241" s="177">
        <f t="shared" si="13"/>
        <v>0.55815294595831833</v>
      </c>
      <c r="T241" s="87">
        <v>15222688579</v>
      </c>
      <c r="U241" s="177">
        <f t="shared" si="14"/>
        <v>0.63312164089619927</v>
      </c>
      <c r="V241" s="87">
        <v>5007650874</v>
      </c>
      <c r="W241" s="177">
        <f t="shared" si="15"/>
        <v>0.36734485068089229</v>
      </c>
      <c r="X241" s="88">
        <v>26</v>
      </c>
      <c r="Y241" s="88">
        <v>12</v>
      </c>
      <c r="Z241" s="88">
        <f t="shared" si="16"/>
        <v>38</v>
      </c>
      <c r="AA241" s="178">
        <f t="shared" si="17"/>
        <v>1.9567456230690009E-2</v>
      </c>
      <c r="AB241" s="89">
        <v>1.3388259526261586E-2</v>
      </c>
      <c r="AC241" s="89">
        <v>6.1791967044284241E-3</v>
      </c>
    </row>
    <row r="242" spans="14:29" ht="15.75" x14ac:dyDescent="0.25">
      <c r="N242" s="85">
        <v>43861</v>
      </c>
      <c r="O242" s="86">
        <v>1525</v>
      </c>
      <c r="P242" s="86">
        <v>270</v>
      </c>
      <c r="Q242" s="86">
        <v>1255</v>
      </c>
      <c r="R242" s="86">
        <v>11786280357</v>
      </c>
      <c r="S242" s="177">
        <f t="shared" si="13"/>
        <v>-0.41739581857326735</v>
      </c>
      <c r="T242" s="87">
        <v>7912123964</v>
      </c>
      <c r="U242" s="177">
        <f t="shared" si="14"/>
        <v>-0.48024135664741041</v>
      </c>
      <c r="V242" s="87">
        <v>3874156393</v>
      </c>
      <c r="W242" s="177">
        <f t="shared" si="15"/>
        <v>-0.22635253725158155</v>
      </c>
      <c r="X242" s="88">
        <v>18</v>
      </c>
      <c r="Y242" s="88">
        <v>5</v>
      </c>
      <c r="Z242" s="88">
        <f t="shared" si="16"/>
        <v>23</v>
      </c>
      <c r="AA242" s="178">
        <f t="shared" si="17"/>
        <v>1.5081967213114755E-2</v>
      </c>
      <c r="AB242" s="89">
        <v>1.180327868852459E-2</v>
      </c>
      <c r="AC242" s="89">
        <v>3.2786885245901639E-3</v>
      </c>
    </row>
    <row r="243" spans="14:29" ht="15.75" x14ac:dyDescent="0.25">
      <c r="N243" s="85">
        <v>43890</v>
      </c>
      <c r="O243" s="86">
        <v>1278</v>
      </c>
      <c r="P243" s="86">
        <v>239</v>
      </c>
      <c r="Q243" s="86">
        <v>1039</v>
      </c>
      <c r="R243" s="86">
        <v>10575159136</v>
      </c>
      <c r="S243" s="177">
        <f t="shared" si="13"/>
        <v>-0.10275686512757198</v>
      </c>
      <c r="T243" s="87">
        <v>7368077569</v>
      </c>
      <c r="U243" s="177">
        <f t="shared" si="14"/>
        <v>-6.8761106053873755E-2</v>
      </c>
      <c r="V243" s="87">
        <v>3207081567</v>
      </c>
      <c r="W243" s="177">
        <f t="shared" si="15"/>
        <v>-0.172185827914769</v>
      </c>
      <c r="X243" s="88">
        <v>14</v>
      </c>
      <c r="Y243" s="88">
        <v>8</v>
      </c>
      <c r="Z243" s="88">
        <f t="shared" si="16"/>
        <v>22</v>
      </c>
      <c r="AA243" s="178">
        <f t="shared" si="17"/>
        <v>1.7214397496087636E-2</v>
      </c>
      <c r="AB243" s="89">
        <v>1.0954616588419406E-2</v>
      </c>
      <c r="AC243" s="89">
        <v>6.2597809076682318E-3</v>
      </c>
    </row>
    <row r="244" spans="14:29" ht="15.75" x14ac:dyDescent="0.25">
      <c r="N244" s="85">
        <v>43921</v>
      </c>
      <c r="O244" s="86">
        <v>1184</v>
      </c>
      <c r="P244" s="86">
        <v>213</v>
      </c>
      <c r="Q244" s="86">
        <v>971</v>
      </c>
      <c r="R244" s="86">
        <v>9544243798</v>
      </c>
      <c r="S244" s="177">
        <f t="shared" si="13"/>
        <v>-9.7484616991772133E-2</v>
      </c>
      <c r="T244" s="87">
        <v>6612680801</v>
      </c>
      <c r="U244" s="177">
        <f t="shared" si="14"/>
        <v>-0.10252291197071683</v>
      </c>
      <c r="V244" s="87">
        <v>2931562997</v>
      </c>
      <c r="W244" s="177">
        <f t="shared" si="15"/>
        <v>-8.5909436428125652E-2</v>
      </c>
      <c r="X244" s="88">
        <v>19</v>
      </c>
      <c r="Y244" s="88">
        <v>5</v>
      </c>
      <c r="Z244" s="88">
        <f t="shared" si="16"/>
        <v>24</v>
      </c>
      <c r="AA244" s="178">
        <f t="shared" si="17"/>
        <v>2.0270270270270271E-2</v>
      </c>
      <c r="AB244" s="89">
        <v>1.6047297297297296E-2</v>
      </c>
      <c r="AC244" s="89">
        <v>4.2229729729729732E-3</v>
      </c>
    </row>
    <row r="245" spans="14:29" ht="15.75" x14ac:dyDescent="0.25">
      <c r="N245" s="85">
        <v>43951</v>
      </c>
      <c r="O245" s="86">
        <v>767</v>
      </c>
      <c r="P245" s="86">
        <v>121</v>
      </c>
      <c r="Q245" s="86">
        <v>646</v>
      </c>
      <c r="R245" s="86">
        <v>5439638714</v>
      </c>
      <c r="S245" s="177">
        <f t="shared" si="13"/>
        <v>-0.43006079589669766</v>
      </c>
      <c r="T245" s="87">
        <v>3592246834</v>
      </c>
      <c r="U245" s="177">
        <f t="shared" si="14"/>
        <v>-0.45676391434820751</v>
      </c>
      <c r="V245" s="87">
        <v>1847391880</v>
      </c>
      <c r="W245" s="177">
        <f t="shared" si="15"/>
        <v>-0.36982698925777169</v>
      </c>
      <c r="X245" s="88">
        <v>7</v>
      </c>
      <c r="Y245" s="88">
        <v>3</v>
      </c>
      <c r="Z245" s="88">
        <f t="shared" si="16"/>
        <v>10</v>
      </c>
      <c r="AA245" s="178">
        <f t="shared" si="17"/>
        <v>1.303780964797914E-2</v>
      </c>
      <c r="AB245" s="89">
        <v>9.126466753585397E-3</v>
      </c>
      <c r="AC245" s="89">
        <v>3.9113428943937422E-3</v>
      </c>
    </row>
    <row r="246" spans="14:29" ht="15.75" x14ac:dyDescent="0.25">
      <c r="N246" s="85">
        <v>43982</v>
      </c>
      <c r="O246" s="86">
        <v>705</v>
      </c>
      <c r="P246" s="86">
        <v>107</v>
      </c>
      <c r="Q246" s="86">
        <v>598</v>
      </c>
      <c r="R246" s="86">
        <v>4029527355</v>
      </c>
      <c r="S246" s="177">
        <f t="shared" si="13"/>
        <v>-0.25922886300716919</v>
      </c>
      <c r="T246" s="87">
        <v>2277556738</v>
      </c>
      <c r="U246" s="177">
        <f t="shared" si="14"/>
        <v>-0.36597988856352626</v>
      </c>
      <c r="V246" s="87">
        <v>1751970617</v>
      </c>
      <c r="W246" s="177">
        <f t="shared" si="15"/>
        <v>-5.1651879621772534E-2</v>
      </c>
      <c r="X246" s="88">
        <v>8</v>
      </c>
      <c r="Y246" s="88">
        <v>6</v>
      </c>
      <c r="Z246" s="88">
        <f t="shared" si="16"/>
        <v>14</v>
      </c>
      <c r="AA246" s="178">
        <f t="shared" si="17"/>
        <v>1.9858156028368795E-2</v>
      </c>
      <c r="AB246" s="89">
        <v>1.1347517730496455E-2</v>
      </c>
      <c r="AC246" s="89">
        <v>8.5106382978723406E-3</v>
      </c>
    </row>
    <row r="247" spans="14:29" ht="15.75" x14ac:dyDescent="0.25">
      <c r="N247" s="85">
        <v>44012</v>
      </c>
      <c r="O247" s="86">
        <v>891</v>
      </c>
      <c r="P247" s="86">
        <v>142</v>
      </c>
      <c r="Q247" s="86">
        <v>749</v>
      </c>
      <c r="R247" s="86">
        <v>4894956655</v>
      </c>
      <c r="S247" s="177">
        <f t="shared" si="13"/>
        <v>0.21477191336749213</v>
      </c>
      <c r="T247" s="87">
        <v>2791546233</v>
      </c>
      <c r="U247" s="177">
        <f t="shared" si="14"/>
        <v>0.22567582463449476</v>
      </c>
      <c r="V247" s="87">
        <v>2103410422</v>
      </c>
      <c r="W247" s="177">
        <f t="shared" si="15"/>
        <v>0.20059686023832435</v>
      </c>
      <c r="X247" s="88">
        <v>14</v>
      </c>
      <c r="Y247" s="88">
        <v>8</v>
      </c>
      <c r="Z247" s="88">
        <f t="shared" si="16"/>
        <v>22</v>
      </c>
      <c r="AA247" s="178">
        <f t="shared" si="17"/>
        <v>2.4691358024691357E-2</v>
      </c>
      <c r="AB247" s="89">
        <v>1.5712682379349047E-2</v>
      </c>
      <c r="AC247" s="89">
        <v>8.9786756453423128E-3</v>
      </c>
    </row>
    <row r="248" spans="14:29" ht="15.75" x14ac:dyDescent="0.25">
      <c r="N248" s="85">
        <v>44043</v>
      </c>
      <c r="O248" s="86">
        <v>1069</v>
      </c>
      <c r="P248" s="86">
        <v>158</v>
      </c>
      <c r="Q248" s="86">
        <v>911</v>
      </c>
      <c r="R248" s="86">
        <v>5662164841</v>
      </c>
      <c r="S248" s="177">
        <f t="shared" si="13"/>
        <v>0.15673441872387728</v>
      </c>
      <c r="T248" s="87">
        <v>3194509649</v>
      </c>
      <c r="U248" s="177">
        <f t="shared" si="14"/>
        <v>0.14435133161557778</v>
      </c>
      <c r="V248" s="87">
        <v>2467655192</v>
      </c>
      <c r="W248" s="177">
        <f t="shared" si="15"/>
        <v>0.17316866275373055</v>
      </c>
      <c r="X248" s="88">
        <v>17</v>
      </c>
      <c r="Y248" s="88">
        <v>8</v>
      </c>
      <c r="Z248" s="88">
        <f t="shared" si="16"/>
        <v>25</v>
      </c>
      <c r="AA248" s="178">
        <f t="shared" si="17"/>
        <v>2.3386342376052385E-2</v>
      </c>
      <c r="AB248" s="89">
        <v>1.5902712815715623E-2</v>
      </c>
      <c r="AC248" s="89">
        <v>7.4836295603367634E-3</v>
      </c>
    </row>
    <row r="249" spans="14:29" ht="15.75" x14ac:dyDescent="0.25">
      <c r="N249" s="85">
        <v>44074</v>
      </c>
      <c r="O249" s="86">
        <v>1079</v>
      </c>
      <c r="P249" s="86">
        <v>153</v>
      </c>
      <c r="Q249" s="86">
        <v>926</v>
      </c>
      <c r="R249" s="86">
        <v>5326803709</v>
      </c>
      <c r="S249" s="177">
        <f t="shared" si="13"/>
        <v>-5.9228429658499948E-2</v>
      </c>
      <c r="T249" s="87">
        <v>2974457161</v>
      </c>
      <c r="U249" s="177">
        <f t="shared" si="14"/>
        <v>-6.8884590180807392E-2</v>
      </c>
      <c r="V249" s="87">
        <v>2352346548</v>
      </c>
      <c r="W249" s="177">
        <f t="shared" si="15"/>
        <v>-4.6728021148912613E-2</v>
      </c>
      <c r="X249" s="88">
        <v>14</v>
      </c>
      <c r="Y249" s="88">
        <v>4</v>
      </c>
      <c r="Z249" s="88">
        <f t="shared" si="16"/>
        <v>18</v>
      </c>
      <c r="AA249" s="178">
        <f t="shared" si="17"/>
        <v>1.6682113067655237E-2</v>
      </c>
      <c r="AB249" s="89">
        <v>1.2974976830398516E-2</v>
      </c>
      <c r="AC249" s="89">
        <v>3.7071362372567192E-3</v>
      </c>
    </row>
    <row r="250" spans="14:29" ht="15.75" x14ac:dyDescent="0.25">
      <c r="N250" s="85">
        <v>44104</v>
      </c>
      <c r="O250" s="86">
        <v>1321</v>
      </c>
      <c r="P250" s="86">
        <v>230</v>
      </c>
      <c r="Q250" s="86">
        <v>1091</v>
      </c>
      <c r="R250" s="86">
        <v>10176668927</v>
      </c>
      <c r="S250" s="177">
        <f t="shared" si="13"/>
        <v>0.91046441411119017</v>
      </c>
      <c r="T250" s="87">
        <v>7203572577</v>
      </c>
      <c r="U250" s="177">
        <f t="shared" si="14"/>
        <v>1.4218108337382103</v>
      </c>
      <c r="V250" s="87">
        <v>2973096350</v>
      </c>
      <c r="W250" s="177">
        <f t="shared" si="15"/>
        <v>0.26388535419144366</v>
      </c>
      <c r="X250" s="88">
        <v>17</v>
      </c>
      <c r="Y250" s="88">
        <v>7</v>
      </c>
      <c r="Z250" s="88">
        <f t="shared" si="16"/>
        <v>24</v>
      </c>
      <c r="AA250" s="178">
        <f t="shared" si="17"/>
        <v>1.8168054504163512E-2</v>
      </c>
      <c r="AB250" s="89">
        <v>1.2869038607115822E-2</v>
      </c>
      <c r="AC250" s="89">
        <v>5.2990158970476911E-3</v>
      </c>
    </row>
    <row r="251" spans="14:29" ht="15.75" x14ac:dyDescent="0.25">
      <c r="N251" s="85">
        <v>44135</v>
      </c>
      <c r="O251" s="86">
        <v>1398</v>
      </c>
      <c r="P251" s="86">
        <v>255</v>
      </c>
      <c r="Q251" s="86">
        <v>1143</v>
      </c>
      <c r="R251" s="86">
        <v>10947003022</v>
      </c>
      <c r="S251" s="177">
        <f t="shared" si="13"/>
        <v>7.569609471682881E-2</v>
      </c>
      <c r="T251" s="87">
        <v>7542280805</v>
      </c>
      <c r="U251" s="177">
        <f t="shared" si="14"/>
        <v>4.7019478790488956E-2</v>
      </c>
      <c r="V251" s="87">
        <v>3404722217</v>
      </c>
      <c r="W251" s="177">
        <f t="shared" si="15"/>
        <v>0.14517722138402944</v>
      </c>
      <c r="X251" s="88">
        <v>16</v>
      </c>
      <c r="Y251" s="88">
        <v>11</v>
      </c>
      <c r="Z251" s="88">
        <f t="shared" si="16"/>
        <v>27</v>
      </c>
      <c r="AA251" s="178">
        <f t="shared" si="17"/>
        <v>1.9313304721030045E-2</v>
      </c>
      <c r="AB251" s="89">
        <v>1.1444921316165951E-2</v>
      </c>
      <c r="AC251" s="89">
        <v>7.8683834048640915E-3</v>
      </c>
    </row>
    <row r="252" spans="14:29" ht="15.75" x14ac:dyDescent="0.25">
      <c r="N252" s="85">
        <v>44165</v>
      </c>
      <c r="O252" s="86">
        <v>1333</v>
      </c>
      <c r="P252" s="86">
        <v>228</v>
      </c>
      <c r="Q252" s="86">
        <v>1105</v>
      </c>
      <c r="R252" s="86">
        <v>9808927260</v>
      </c>
      <c r="S252" s="177">
        <f t="shared" si="13"/>
        <v>-0.10396231367734432</v>
      </c>
      <c r="T252" s="87">
        <v>6471036957</v>
      </c>
      <c r="U252" s="177">
        <f t="shared" si="14"/>
        <v>-0.14203181712484647</v>
      </c>
      <c r="V252" s="87">
        <v>3337890303</v>
      </c>
      <c r="W252" s="177">
        <f t="shared" si="15"/>
        <v>-1.9629182570696679E-2</v>
      </c>
      <c r="X252" s="88">
        <v>30</v>
      </c>
      <c r="Y252" s="88">
        <v>6</v>
      </c>
      <c r="Z252" s="88">
        <f t="shared" si="16"/>
        <v>36</v>
      </c>
      <c r="AA252" s="178">
        <f t="shared" si="17"/>
        <v>2.7006751687921979E-2</v>
      </c>
      <c r="AB252" s="89">
        <v>2.2505626406601649E-2</v>
      </c>
      <c r="AC252" s="89">
        <v>4.5011252813203298E-3</v>
      </c>
    </row>
    <row r="253" spans="14:29" ht="15.75" x14ac:dyDescent="0.25">
      <c r="N253" s="85">
        <v>44196</v>
      </c>
      <c r="O253" s="86">
        <v>2417</v>
      </c>
      <c r="P253" s="86">
        <v>477</v>
      </c>
      <c r="Q253" s="86">
        <v>1940</v>
      </c>
      <c r="R253" s="86">
        <v>20573790190</v>
      </c>
      <c r="S253" s="177">
        <f t="shared" si="13"/>
        <v>1.0974556793685513</v>
      </c>
      <c r="T253" s="87">
        <v>14428067780</v>
      </c>
      <c r="U253" s="177">
        <f t="shared" si="14"/>
        <v>1.2296376725823728</v>
      </c>
      <c r="V253" s="87">
        <v>6145722410</v>
      </c>
      <c r="W253" s="177">
        <f t="shared" si="15"/>
        <v>0.84119963573290613</v>
      </c>
      <c r="X253" s="88">
        <v>37</v>
      </c>
      <c r="Y253" s="88">
        <v>16</v>
      </c>
      <c r="Z253" s="88">
        <f t="shared" si="16"/>
        <v>53</v>
      </c>
      <c r="AA253" s="178">
        <f t="shared" si="17"/>
        <v>2.1928009929664875E-2</v>
      </c>
      <c r="AB253" s="89">
        <v>1.5308233347124535E-2</v>
      </c>
      <c r="AC253" s="89">
        <v>6.6197765825403388E-3</v>
      </c>
    </row>
    <row r="254" spans="14:29" ht="15.75" x14ac:dyDescent="0.25">
      <c r="N254" s="85">
        <v>44227</v>
      </c>
      <c r="O254" s="86">
        <v>1327</v>
      </c>
      <c r="P254" s="86">
        <v>234</v>
      </c>
      <c r="Q254" s="86">
        <v>1093</v>
      </c>
      <c r="R254" s="86">
        <v>9570781983</v>
      </c>
      <c r="S254" s="177">
        <f t="shared" si="13"/>
        <v>-0.53480705817385421</v>
      </c>
      <c r="T254" s="87">
        <v>6563194082</v>
      </c>
      <c r="U254" s="177">
        <f t="shared" si="14"/>
        <v>-0.54510928406520143</v>
      </c>
      <c r="V254" s="87">
        <v>3007587901</v>
      </c>
      <c r="W254" s="177">
        <f t="shared" si="15"/>
        <v>-0.510620932682184</v>
      </c>
      <c r="X254" s="88">
        <v>27</v>
      </c>
      <c r="Y254" s="88">
        <v>8</v>
      </c>
      <c r="Z254" s="88">
        <f t="shared" si="16"/>
        <v>35</v>
      </c>
      <c r="AA254" s="178">
        <f t="shared" si="17"/>
        <v>2.637528259231349E-2</v>
      </c>
      <c r="AB254" s="89">
        <v>2.0346646571213264E-2</v>
      </c>
      <c r="AC254" s="89">
        <v>6.0286360211002261E-3</v>
      </c>
    </row>
    <row r="255" spans="14:29" ht="15.75" x14ac:dyDescent="0.25">
      <c r="N255" s="85">
        <v>44255</v>
      </c>
      <c r="O255" s="86">
        <v>1315</v>
      </c>
      <c r="P255" s="86">
        <v>191</v>
      </c>
      <c r="Q255" s="86">
        <v>1124</v>
      </c>
      <c r="R255" s="86">
        <v>7658937669</v>
      </c>
      <c r="S255" s="177">
        <f t="shared" si="13"/>
        <v>-0.19975842281183431</v>
      </c>
      <c r="T255" s="87">
        <v>4450207545</v>
      </c>
      <c r="U255" s="177">
        <f t="shared" si="14"/>
        <v>-0.32194485041894572</v>
      </c>
      <c r="V255" s="87">
        <v>3208730124</v>
      </c>
      <c r="W255" s="177">
        <f t="shared" si="15"/>
        <v>6.6878252480375266E-2</v>
      </c>
      <c r="X255" s="88">
        <v>19</v>
      </c>
      <c r="Y255" s="88">
        <v>2</v>
      </c>
      <c r="Z255" s="88">
        <f t="shared" si="16"/>
        <v>21</v>
      </c>
      <c r="AA255" s="178">
        <f t="shared" si="17"/>
        <v>1.596958174904943E-2</v>
      </c>
      <c r="AB255" s="89">
        <v>1.4448669201520912E-2</v>
      </c>
      <c r="AC255" s="89">
        <v>1.520912547528517E-3</v>
      </c>
    </row>
    <row r="256" spans="14:29" ht="15.75" x14ac:dyDescent="0.25">
      <c r="N256" s="85">
        <v>44286</v>
      </c>
      <c r="O256" s="86">
        <v>1834</v>
      </c>
      <c r="P256" s="86">
        <v>261</v>
      </c>
      <c r="Q256" s="86">
        <v>1573</v>
      </c>
      <c r="R256" s="86">
        <v>11211722718</v>
      </c>
      <c r="S256" s="177">
        <f t="shared" si="13"/>
        <v>0.46387439127231778</v>
      </c>
      <c r="T256" s="87">
        <v>6726517340</v>
      </c>
      <c r="U256" s="177">
        <f t="shared" si="14"/>
        <v>0.51150643469595747</v>
      </c>
      <c r="V256" s="87">
        <v>4485205378</v>
      </c>
      <c r="W256" s="177">
        <f t="shared" si="15"/>
        <v>0.39781321727635577</v>
      </c>
      <c r="X256" s="88">
        <v>25</v>
      </c>
      <c r="Y256" s="88">
        <v>11</v>
      </c>
      <c r="Z256" s="88">
        <f t="shared" si="16"/>
        <v>36</v>
      </c>
      <c r="AA256" s="178">
        <f t="shared" si="17"/>
        <v>1.9629225736095966E-2</v>
      </c>
      <c r="AB256" s="89">
        <v>1.3631406761177753E-2</v>
      </c>
      <c r="AC256" s="89">
        <v>5.9978189749182115E-3</v>
      </c>
    </row>
    <row r="257" spans="14:29" ht="15.75" x14ac:dyDescent="0.25">
      <c r="N257" s="85">
        <v>44316</v>
      </c>
      <c r="O257" s="86">
        <v>1902</v>
      </c>
      <c r="P257" s="86">
        <v>330</v>
      </c>
      <c r="Q257" s="86">
        <v>1572</v>
      </c>
      <c r="R257" s="86">
        <v>13809003138</v>
      </c>
      <c r="S257" s="177">
        <f t="shared" si="13"/>
        <v>0.23165756818353733</v>
      </c>
      <c r="T257" s="87">
        <v>8990435792</v>
      </c>
      <c r="U257" s="177">
        <f t="shared" si="14"/>
        <v>0.33656621065069614</v>
      </c>
      <c r="V257" s="87">
        <v>4818567346</v>
      </c>
      <c r="W257" s="177">
        <f t="shared" si="15"/>
        <v>7.43247944977381E-2</v>
      </c>
      <c r="X257" s="88">
        <v>20</v>
      </c>
      <c r="Y257" s="88">
        <v>10</v>
      </c>
      <c r="Z257" s="88">
        <f t="shared" si="16"/>
        <v>30</v>
      </c>
      <c r="AA257" s="178">
        <f t="shared" si="17"/>
        <v>1.5772870662460567E-2</v>
      </c>
      <c r="AB257" s="89">
        <v>1.0515247108307046E-2</v>
      </c>
      <c r="AC257" s="89">
        <v>5.2576235541535229E-3</v>
      </c>
    </row>
    <row r="258" spans="14:29" ht="15.75" x14ac:dyDescent="0.25">
      <c r="N258" s="85">
        <v>44347</v>
      </c>
      <c r="O258" s="86">
        <v>1936</v>
      </c>
      <c r="P258" s="86">
        <v>306</v>
      </c>
      <c r="Q258" s="86">
        <v>1630</v>
      </c>
      <c r="R258" s="86">
        <v>12461133637</v>
      </c>
      <c r="S258" s="177">
        <f t="shared" si="13"/>
        <v>-9.760802336925356E-2</v>
      </c>
      <c r="T258" s="87">
        <v>7819271152</v>
      </c>
      <c r="U258" s="177">
        <f t="shared" si="14"/>
        <v>-0.13026783874505199</v>
      </c>
      <c r="V258" s="87">
        <v>4641862485</v>
      </c>
      <c r="W258" s="177">
        <f t="shared" si="15"/>
        <v>-3.6671659502006682E-2</v>
      </c>
      <c r="X258" s="88">
        <v>26</v>
      </c>
      <c r="Y258" s="88">
        <v>7</v>
      </c>
      <c r="Z258" s="88">
        <f t="shared" si="16"/>
        <v>33</v>
      </c>
      <c r="AA258" s="178">
        <f t="shared" si="17"/>
        <v>1.7045454545454544E-2</v>
      </c>
      <c r="AB258" s="89">
        <v>1.3429752066115703E-2</v>
      </c>
      <c r="AC258" s="89">
        <v>3.6157024793388431E-3</v>
      </c>
    </row>
    <row r="259" spans="14:29" ht="15.75" x14ac:dyDescent="0.25">
      <c r="N259" s="85">
        <v>44377</v>
      </c>
      <c r="O259" s="86">
        <v>2301</v>
      </c>
      <c r="P259" s="86">
        <v>381</v>
      </c>
      <c r="Q259" s="86">
        <v>1920</v>
      </c>
      <c r="R259" s="86">
        <v>17419671482</v>
      </c>
      <c r="S259" s="177">
        <f t="shared" si="13"/>
        <v>0.3979202847385368</v>
      </c>
      <c r="T259" s="87">
        <v>10944468057</v>
      </c>
      <c r="U259" s="177">
        <f t="shared" si="14"/>
        <v>0.39967879924468952</v>
      </c>
      <c r="V259" s="87">
        <v>6475203425</v>
      </c>
      <c r="W259" s="177">
        <f t="shared" si="15"/>
        <v>0.3949580466729401</v>
      </c>
      <c r="X259" s="88">
        <v>39</v>
      </c>
      <c r="Y259" s="88">
        <v>8</v>
      </c>
      <c r="Z259" s="88">
        <f t="shared" si="16"/>
        <v>47</v>
      </c>
      <c r="AA259" s="178">
        <f t="shared" si="17"/>
        <v>2.0425901781833986E-2</v>
      </c>
      <c r="AB259" s="89">
        <v>1.6949152542372881E-2</v>
      </c>
      <c r="AC259" s="89">
        <v>3.4767492394611041E-3</v>
      </c>
    </row>
    <row r="260" spans="14:29" ht="15.75" x14ac:dyDescent="0.25">
      <c r="N260" s="85">
        <v>44408</v>
      </c>
      <c r="O260" s="86">
        <v>2118</v>
      </c>
      <c r="P260" s="86">
        <v>353</v>
      </c>
      <c r="Q260" s="86">
        <v>1765</v>
      </c>
      <c r="R260" s="86">
        <v>17963429116</v>
      </c>
      <c r="S260" s="177">
        <f t="shared" ref="S260:S280" si="18">R260/R259-1</f>
        <v>3.1215148607244059E-2</v>
      </c>
      <c r="T260" s="87">
        <v>11895692652</v>
      </c>
      <c r="U260" s="177">
        <f t="shared" ref="U260:U280" si="19">T260/T259-1</f>
        <v>8.6913734870065706E-2</v>
      </c>
      <c r="V260" s="87">
        <v>6067736464</v>
      </c>
      <c r="W260" s="177">
        <f t="shared" ref="W260:W280" si="20">V260/V259-1</f>
        <v>-6.2927283400366685E-2</v>
      </c>
      <c r="X260" s="88">
        <v>32</v>
      </c>
      <c r="Y260" s="88">
        <v>11</v>
      </c>
      <c r="Z260" s="88">
        <f t="shared" si="16"/>
        <v>43</v>
      </c>
      <c r="AA260" s="178">
        <f t="shared" si="17"/>
        <v>2.0302171860245515E-2</v>
      </c>
      <c r="AB260" s="89">
        <v>1.5108593012275733E-2</v>
      </c>
      <c r="AC260" s="89">
        <v>5.1935788479697828E-3</v>
      </c>
    </row>
    <row r="261" spans="14:29" ht="15.75" x14ac:dyDescent="0.25">
      <c r="N261" s="85">
        <v>44439</v>
      </c>
      <c r="O261" s="86">
        <v>2247</v>
      </c>
      <c r="P261" s="86">
        <v>399</v>
      </c>
      <c r="Q261" s="86">
        <v>1848</v>
      </c>
      <c r="R261" s="86">
        <v>19934281135</v>
      </c>
      <c r="S261" s="177">
        <f t="shared" si="18"/>
        <v>0.10971468789578509</v>
      </c>
      <c r="T261" s="87">
        <v>13793210252</v>
      </c>
      <c r="U261" s="177">
        <f t="shared" si="19"/>
        <v>0.15951299815071929</v>
      </c>
      <c r="V261" s="87">
        <v>6141070883</v>
      </c>
      <c r="W261" s="177">
        <f t="shared" si="20"/>
        <v>1.2085959803148194E-2</v>
      </c>
      <c r="X261" s="88">
        <v>30</v>
      </c>
      <c r="Y261" s="88">
        <v>10</v>
      </c>
      <c r="Z261" s="88">
        <f t="shared" si="16"/>
        <v>40</v>
      </c>
      <c r="AA261" s="178">
        <f t="shared" si="17"/>
        <v>1.7801513128615932E-2</v>
      </c>
      <c r="AB261" s="89">
        <v>1.335113484646195E-2</v>
      </c>
      <c r="AC261" s="89">
        <v>4.450378282153983E-3</v>
      </c>
    </row>
    <row r="262" spans="14:29" ht="15.75" x14ac:dyDescent="0.25">
      <c r="N262" s="85">
        <v>44469</v>
      </c>
      <c r="O262" s="86">
        <v>2278</v>
      </c>
      <c r="P262" s="86">
        <v>419</v>
      </c>
      <c r="Q262" s="86">
        <v>1859</v>
      </c>
      <c r="R262" s="86">
        <v>20670206313</v>
      </c>
      <c r="S262" s="177">
        <f t="shared" si="18"/>
        <v>3.691756793315637E-2</v>
      </c>
      <c r="T262" s="87">
        <v>13942204391</v>
      </c>
      <c r="U262" s="177">
        <f t="shared" si="19"/>
        <v>1.080199143476368E-2</v>
      </c>
      <c r="V262" s="87">
        <v>6728001922</v>
      </c>
      <c r="W262" s="177">
        <f t="shared" si="20"/>
        <v>9.5574705158471662E-2</v>
      </c>
      <c r="X262" s="88">
        <v>26</v>
      </c>
      <c r="Y262" s="88">
        <v>10</v>
      </c>
      <c r="Z262" s="88">
        <f t="shared" si="16"/>
        <v>36</v>
      </c>
      <c r="AA262" s="178">
        <f t="shared" si="17"/>
        <v>1.5803336259877086E-2</v>
      </c>
      <c r="AB262" s="89">
        <v>1.141352063213345E-2</v>
      </c>
      <c r="AC262" s="89">
        <v>4.3898156277436349E-3</v>
      </c>
    </row>
    <row r="263" spans="14:29" ht="15.75" x14ac:dyDescent="0.25">
      <c r="N263" s="85">
        <v>44500</v>
      </c>
      <c r="O263" s="86">
        <v>2291</v>
      </c>
      <c r="P263" s="86">
        <v>412</v>
      </c>
      <c r="Q263" s="86">
        <v>1879</v>
      </c>
      <c r="R263" s="86">
        <v>20754677787</v>
      </c>
      <c r="S263" s="177">
        <f t="shared" si="18"/>
        <v>4.0866294569528172E-3</v>
      </c>
      <c r="T263" s="87">
        <v>14340826449</v>
      </c>
      <c r="U263" s="177">
        <f t="shared" si="19"/>
        <v>2.8591035306964718E-2</v>
      </c>
      <c r="V263" s="87">
        <v>6413851338</v>
      </c>
      <c r="W263" s="177">
        <f t="shared" si="20"/>
        <v>-4.669299855173259E-2</v>
      </c>
      <c r="X263" s="88">
        <v>28</v>
      </c>
      <c r="Y263" s="88">
        <v>9</v>
      </c>
      <c r="Z263" s="88">
        <f t="shared" si="16"/>
        <v>37</v>
      </c>
      <c r="AA263" s="178">
        <f t="shared" si="17"/>
        <v>1.6150152771715408E-2</v>
      </c>
      <c r="AB263" s="89">
        <v>1.2221737232649499E-2</v>
      </c>
      <c r="AC263" s="89">
        <v>3.9284155390659102E-3</v>
      </c>
    </row>
    <row r="264" spans="14:29" ht="15.75" x14ac:dyDescent="0.25">
      <c r="N264" s="85">
        <v>44530</v>
      </c>
      <c r="O264" s="86">
        <v>2304</v>
      </c>
      <c r="P264" s="86">
        <v>406</v>
      </c>
      <c r="Q264" s="86">
        <v>1898</v>
      </c>
      <c r="R264" s="86">
        <v>20313466766</v>
      </c>
      <c r="S264" s="177">
        <f t="shared" si="18"/>
        <v>-2.1258389338925765E-2</v>
      </c>
      <c r="T264" s="87">
        <v>13816912589</v>
      </c>
      <c r="U264" s="177">
        <f t="shared" si="19"/>
        <v>-3.6533031193368481E-2</v>
      </c>
      <c r="V264" s="87">
        <v>6496554177</v>
      </c>
      <c r="W264" s="177">
        <f t="shared" si="20"/>
        <v>1.2894411585440357E-2</v>
      </c>
      <c r="X264" s="88">
        <v>24</v>
      </c>
      <c r="Y264" s="88">
        <v>6</v>
      </c>
      <c r="Z264" s="88">
        <f t="shared" si="16"/>
        <v>30</v>
      </c>
      <c r="AA264" s="178">
        <f t="shared" si="17"/>
        <v>1.3020833333333334E-2</v>
      </c>
      <c r="AB264" s="89">
        <v>1.0416666666666666E-2</v>
      </c>
      <c r="AC264" s="89">
        <v>2.6041666666666665E-3</v>
      </c>
    </row>
    <row r="265" spans="14:29" ht="15.75" x14ac:dyDescent="0.25">
      <c r="N265" s="85">
        <v>44561</v>
      </c>
      <c r="O265" s="86">
        <v>3812</v>
      </c>
      <c r="P265" s="86">
        <v>787</v>
      </c>
      <c r="Q265" s="86">
        <v>3025</v>
      </c>
      <c r="R265" s="86">
        <v>38763565251</v>
      </c>
      <c r="S265" s="177">
        <f t="shared" si="18"/>
        <v>0.90826931205465899</v>
      </c>
      <c r="T265" s="87">
        <v>26833697871</v>
      </c>
      <c r="U265" s="177">
        <f t="shared" si="19"/>
        <v>0.94209073106266872</v>
      </c>
      <c r="V265" s="87">
        <v>11929867380</v>
      </c>
      <c r="W265" s="177">
        <f t="shared" si="20"/>
        <v>0.83633770379931049</v>
      </c>
      <c r="X265" s="88">
        <v>31</v>
      </c>
      <c r="Y265" s="88">
        <v>20</v>
      </c>
      <c r="Z265" s="88">
        <f t="shared" si="16"/>
        <v>51</v>
      </c>
      <c r="AA265" s="178">
        <f t="shared" si="17"/>
        <v>1.3378803777544596E-2</v>
      </c>
      <c r="AB265" s="89">
        <v>8.1322140608604404E-3</v>
      </c>
      <c r="AC265" s="89">
        <v>5.246589716684155E-3</v>
      </c>
    </row>
    <row r="266" spans="14:29" ht="15.75" x14ac:dyDescent="0.25">
      <c r="N266" s="85">
        <v>44592</v>
      </c>
      <c r="O266" s="86">
        <v>1739</v>
      </c>
      <c r="P266" s="86">
        <v>273</v>
      </c>
      <c r="Q266" s="86">
        <v>1466</v>
      </c>
      <c r="R266" s="86">
        <v>14081502210</v>
      </c>
      <c r="S266" s="177">
        <f t="shared" si="18"/>
        <v>-0.63673356362295053</v>
      </c>
      <c r="T266" s="87">
        <v>8826812665</v>
      </c>
      <c r="U266" s="177">
        <f t="shared" si="19"/>
        <v>-0.67105492849200599</v>
      </c>
      <c r="V266" s="87">
        <v>5254689545</v>
      </c>
      <c r="W266" s="177">
        <f t="shared" si="20"/>
        <v>-0.55953495729472225</v>
      </c>
      <c r="X266" s="88">
        <v>19</v>
      </c>
      <c r="Y266" s="88">
        <v>7</v>
      </c>
      <c r="Z266" s="88">
        <f t="shared" si="16"/>
        <v>26</v>
      </c>
      <c r="AA266" s="178">
        <f t="shared" si="17"/>
        <v>1.4951121334100058E-2</v>
      </c>
      <c r="AB266" s="89">
        <v>1.0925819436457734E-2</v>
      </c>
      <c r="AC266" s="89">
        <v>4.0253018976423235E-3</v>
      </c>
    </row>
    <row r="267" spans="14:29" ht="15.75" x14ac:dyDescent="0.25">
      <c r="N267" s="85">
        <v>44620</v>
      </c>
      <c r="O267" s="86">
        <v>1741</v>
      </c>
      <c r="P267" s="86">
        <v>280</v>
      </c>
      <c r="Q267" s="86">
        <v>1461</v>
      </c>
      <c r="R267" s="86">
        <v>14022056956</v>
      </c>
      <c r="S267" s="177">
        <f t="shared" si="18"/>
        <v>-4.2215136647697493E-3</v>
      </c>
      <c r="T267" s="87">
        <v>8886040455</v>
      </c>
      <c r="U267" s="177">
        <f t="shared" si="19"/>
        <v>6.7099860672075184E-3</v>
      </c>
      <c r="V267" s="87">
        <v>5136016501</v>
      </c>
      <c r="W267" s="177">
        <f t="shared" si="20"/>
        <v>-2.2584216057620621E-2</v>
      </c>
      <c r="X267" s="88">
        <v>18</v>
      </c>
      <c r="Y267" s="88">
        <v>9</v>
      </c>
      <c r="Z267" s="88">
        <f t="shared" si="16"/>
        <v>27</v>
      </c>
      <c r="AA267" s="178">
        <f t="shared" si="17"/>
        <v>1.5508328546812177E-2</v>
      </c>
      <c r="AB267" s="89">
        <v>1.0338885697874785E-2</v>
      </c>
      <c r="AC267" s="89">
        <v>5.1694428489373924E-3</v>
      </c>
    </row>
    <row r="268" spans="14:29" ht="15.75" x14ac:dyDescent="0.25">
      <c r="N268" s="85">
        <v>44651</v>
      </c>
      <c r="O268" s="86">
        <v>2319</v>
      </c>
      <c r="P268" s="86">
        <v>375</v>
      </c>
      <c r="Q268" s="86">
        <v>1944</v>
      </c>
      <c r="R268" s="86">
        <v>19808025764</v>
      </c>
      <c r="S268" s="177">
        <f t="shared" si="18"/>
        <v>0.41263338368656388</v>
      </c>
      <c r="T268" s="87">
        <v>13202296871</v>
      </c>
      <c r="U268" s="177">
        <f t="shared" si="19"/>
        <v>0.48573449984366524</v>
      </c>
      <c r="V268" s="87">
        <v>6605728893</v>
      </c>
      <c r="W268" s="177">
        <f t="shared" si="20"/>
        <v>0.28615803545682583</v>
      </c>
      <c r="X268" s="88">
        <v>28</v>
      </c>
      <c r="Y268" s="88">
        <v>15</v>
      </c>
      <c r="Z268" s="88">
        <f t="shared" si="16"/>
        <v>43</v>
      </c>
      <c r="AA268" s="178">
        <f t="shared" si="17"/>
        <v>1.8542475204829666E-2</v>
      </c>
      <c r="AB268" s="89">
        <v>1.2074169900819319E-2</v>
      </c>
      <c r="AC268" s="89">
        <v>6.4683053040103496E-3</v>
      </c>
    </row>
    <row r="269" spans="14:29" ht="15.75" x14ac:dyDescent="0.25">
      <c r="N269" s="85">
        <v>44681</v>
      </c>
      <c r="O269" s="86">
        <v>2218</v>
      </c>
      <c r="P269" s="86">
        <v>350</v>
      </c>
      <c r="Q269" s="86">
        <v>1868</v>
      </c>
      <c r="R269" s="86">
        <v>19146376844</v>
      </c>
      <c r="S269" s="177">
        <f t="shared" si="18"/>
        <v>-3.3403072465834072E-2</v>
      </c>
      <c r="T269" s="87">
        <v>12195039914</v>
      </c>
      <c r="U269" s="177">
        <f t="shared" si="19"/>
        <v>-7.6294069648784268E-2</v>
      </c>
      <c r="V269" s="87">
        <v>6951336930</v>
      </c>
      <c r="W269" s="177">
        <f t="shared" si="20"/>
        <v>5.2319440079691359E-2</v>
      </c>
      <c r="X269" s="88">
        <v>25</v>
      </c>
      <c r="Y269" s="88">
        <v>10</v>
      </c>
      <c r="Z269" s="88">
        <f t="shared" si="16"/>
        <v>35</v>
      </c>
      <c r="AA269" s="178">
        <f t="shared" si="17"/>
        <v>1.5779981965734897E-2</v>
      </c>
      <c r="AB269" s="89">
        <v>1.1271415689810641E-2</v>
      </c>
      <c r="AC269" s="89">
        <v>4.508566275924256E-3</v>
      </c>
    </row>
    <row r="270" spans="14:29" ht="15.75" x14ac:dyDescent="0.25">
      <c r="N270" s="85">
        <v>44712</v>
      </c>
      <c r="O270" s="86">
        <v>2145</v>
      </c>
      <c r="P270" s="86">
        <v>348</v>
      </c>
      <c r="Q270" s="86">
        <v>1797</v>
      </c>
      <c r="R270" s="86">
        <v>18876303320</v>
      </c>
      <c r="S270" s="177">
        <f t="shared" si="18"/>
        <v>-1.4105724869017955E-2</v>
      </c>
      <c r="T270" s="87">
        <v>11733041409</v>
      </c>
      <c r="U270" s="177">
        <f t="shared" si="19"/>
        <v>-3.7884132258527714E-2</v>
      </c>
      <c r="V270" s="87">
        <v>7143261911</v>
      </c>
      <c r="W270" s="177">
        <f t="shared" si="20"/>
        <v>2.760979404863928E-2</v>
      </c>
      <c r="X270" s="88">
        <v>26</v>
      </c>
      <c r="Y270" s="88">
        <v>9</v>
      </c>
      <c r="Z270" s="88">
        <f t="shared" si="16"/>
        <v>35</v>
      </c>
      <c r="AA270" s="178">
        <f t="shared" si="17"/>
        <v>1.6317016317016316E-2</v>
      </c>
      <c r="AB270" s="89">
        <v>1.2121212121212121E-2</v>
      </c>
      <c r="AC270" s="89">
        <v>4.1958041958041958E-3</v>
      </c>
    </row>
    <row r="271" spans="14:29" ht="15.75" x14ac:dyDescent="0.25">
      <c r="N271" s="85">
        <v>44742</v>
      </c>
      <c r="O271" s="86">
        <v>2404</v>
      </c>
      <c r="P271" s="86">
        <v>418</v>
      </c>
      <c r="Q271" s="86">
        <v>1986</v>
      </c>
      <c r="R271" s="86">
        <v>23689393880</v>
      </c>
      <c r="S271" s="177">
        <f t="shared" si="18"/>
        <v>0.25498056893906695</v>
      </c>
      <c r="T271" s="87">
        <v>15942727207</v>
      </c>
      <c r="U271" s="177">
        <f t="shared" si="19"/>
        <v>0.35878896624117429</v>
      </c>
      <c r="V271" s="87">
        <v>7746666673</v>
      </c>
      <c r="W271" s="177">
        <f t="shared" si="20"/>
        <v>8.4471879866368837E-2</v>
      </c>
      <c r="X271" s="88">
        <v>21</v>
      </c>
      <c r="Y271" s="88">
        <v>11</v>
      </c>
      <c r="Z271" s="88">
        <f t="shared" si="16"/>
        <v>32</v>
      </c>
      <c r="AA271" s="178">
        <f t="shared" si="17"/>
        <v>1.3311148086522463E-2</v>
      </c>
      <c r="AB271" s="89">
        <v>8.7354409317803652E-3</v>
      </c>
      <c r="AC271" s="89">
        <v>4.5757071547420968E-3</v>
      </c>
    </row>
    <row r="272" spans="14:29" ht="15.75" x14ac:dyDescent="0.25">
      <c r="N272" s="85">
        <v>44773</v>
      </c>
      <c r="O272" s="86">
        <v>1889</v>
      </c>
      <c r="P272" s="86">
        <v>337</v>
      </c>
      <c r="Q272" s="86">
        <v>1552</v>
      </c>
      <c r="R272" s="86">
        <v>16870141142</v>
      </c>
      <c r="S272" s="177">
        <f t="shared" si="18"/>
        <v>-0.28786100533189329</v>
      </c>
      <c r="T272" s="87">
        <v>11012654883</v>
      </c>
      <c r="U272" s="177">
        <f t="shared" si="19"/>
        <v>-0.30923644744014345</v>
      </c>
      <c r="V272" s="87">
        <v>5857486259</v>
      </c>
      <c r="W272" s="177">
        <f t="shared" si="20"/>
        <v>-0.24387010487807526</v>
      </c>
      <c r="X272" s="88">
        <v>26</v>
      </c>
      <c r="Y272" s="88">
        <v>6</v>
      </c>
      <c r="Z272" s="88">
        <f t="shared" si="16"/>
        <v>32</v>
      </c>
      <c r="AA272" s="178">
        <f t="shared" si="17"/>
        <v>1.6940179989412388E-2</v>
      </c>
      <c r="AB272" s="89">
        <v>1.3763896241397565E-2</v>
      </c>
      <c r="AC272" s="89">
        <v>3.1762837480148226E-3</v>
      </c>
    </row>
    <row r="273" spans="14:29" ht="15.75" x14ac:dyDescent="0.25">
      <c r="N273" s="85">
        <v>44804</v>
      </c>
      <c r="O273" s="86">
        <v>1893</v>
      </c>
      <c r="P273" s="86">
        <v>303</v>
      </c>
      <c r="Q273" s="86">
        <v>1590</v>
      </c>
      <c r="R273" s="86">
        <v>15710443189</v>
      </c>
      <c r="S273" s="177">
        <f t="shared" si="18"/>
        <v>-6.8742634886012288E-2</v>
      </c>
      <c r="T273" s="87">
        <v>9595994147</v>
      </c>
      <c r="U273" s="177">
        <f t="shared" si="19"/>
        <v>-0.12863934728281268</v>
      </c>
      <c r="V273" s="87">
        <v>6114449042</v>
      </c>
      <c r="W273" s="177">
        <f t="shared" si="20"/>
        <v>4.3869122630066482E-2</v>
      </c>
      <c r="X273" s="88">
        <v>21</v>
      </c>
      <c r="Y273" s="88">
        <v>8</v>
      </c>
      <c r="Z273" s="88">
        <f t="shared" si="16"/>
        <v>29</v>
      </c>
      <c r="AA273" s="178">
        <f t="shared" si="17"/>
        <v>1.531959852086635E-2</v>
      </c>
      <c r="AB273" s="89">
        <v>1.1093502377179081E-2</v>
      </c>
      <c r="AC273" s="89">
        <v>4.226096143687269E-3</v>
      </c>
    </row>
    <row r="274" spans="14:29" ht="15.75" x14ac:dyDescent="0.25">
      <c r="N274" s="85">
        <v>44834</v>
      </c>
      <c r="O274" s="86">
        <v>1766</v>
      </c>
      <c r="P274" s="86">
        <v>285</v>
      </c>
      <c r="Q274" s="86">
        <v>1481</v>
      </c>
      <c r="R274" s="86">
        <v>16119704294</v>
      </c>
      <c r="S274" s="177">
        <f t="shared" si="18"/>
        <v>2.6050258422152694E-2</v>
      </c>
      <c r="T274" s="87">
        <v>10401205848</v>
      </c>
      <c r="U274" s="177">
        <f t="shared" si="19"/>
        <v>8.3911233027557985E-2</v>
      </c>
      <c r="V274" s="87">
        <v>5718498446</v>
      </c>
      <c r="W274" s="177">
        <f t="shared" si="20"/>
        <v>-6.4756545239027297E-2</v>
      </c>
      <c r="X274" s="88">
        <v>32</v>
      </c>
      <c r="Y274" s="88">
        <v>13</v>
      </c>
      <c r="Z274" s="88">
        <f t="shared" si="16"/>
        <v>45</v>
      </c>
      <c r="AA274" s="178">
        <f t="shared" si="17"/>
        <v>2.5481313703284259E-2</v>
      </c>
      <c r="AB274" s="89">
        <v>1.8120045300113252E-2</v>
      </c>
      <c r="AC274" s="89">
        <v>7.3612684031710077E-3</v>
      </c>
    </row>
    <row r="275" spans="14:29" ht="15.75" x14ac:dyDescent="0.25">
      <c r="N275" s="85">
        <v>44865</v>
      </c>
      <c r="O275" s="86">
        <v>1583</v>
      </c>
      <c r="P275" s="86">
        <v>263</v>
      </c>
      <c r="Q275" s="86">
        <v>1320</v>
      </c>
      <c r="R275" s="86">
        <v>13214649062</v>
      </c>
      <c r="S275" s="177">
        <f t="shared" si="18"/>
        <v>-0.1802176503375007</v>
      </c>
      <c r="T275" s="87">
        <v>8151458240</v>
      </c>
      <c r="U275" s="177">
        <f t="shared" si="19"/>
        <v>-0.21629680643543781</v>
      </c>
      <c r="V275" s="87">
        <v>5063190822</v>
      </c>
      <c r="W275" s="177">
        <f t="shared" si="20"/>
        <v>-0.11459435202931245</v>
      </c>
      <c r="X275" s="88">
        <v>23</v>
      </c>
      <c r="Y275" s="88">
        <v>14</v>
      </c>
      <c r="Z275" s="88">
        <f t="shared" si="16"/>
        <v>37</v>
      </c>
      <c r="AA275" s="178">
        <f t="shared" si="17"/>
        <v>2.337334175615919E-2</v>
      </c>
      <c r="AB275" s="89">
        <v>1.4529374605180037E-2</v>
      </c>
      <c r="AC275" s="89">
        <v>8.843967150979154E-3</v>
      </c>
    </row>
    <row r="276" spans="14:29" ht="15.75" x14ac:dyDescent="0.25">
      <c r="N276" s="85">
        <v>44895</v>
      </c>
      <c r="O276" s="86">
        <v>1442</v>
      </c>
      <c r="P276" s="86">
        <v>243</v>
      </c>
      <c r="Q276" s="86">
        <v>1199</v>
      </c>
      <c r="R276" s="86">
        <v>11911679816</v>
      </c>
      <c r="S276" s="177">
        <f t="shared" si="18"/>
        <v>-9.8600366902426018E-2</v>
      </c>
      <c r="T276" s="87">
        <v>7751092093</v>
      </c>
      <c r="U276" s="177">
        <f t="shared" si="19"/>
        <v>-4.9115892544890238E-2</v>
      </c>
      <c r="V276" s="87">
        <v>4160587723</v>
      </c>
      <c r="W276" s="177">
        <f t="shared" si="20"/>
        <v>-0.17826764400782835</v>
      </c>
      <c r="X276" s="88">
        <v>18</v>
      </c>
      <c r="Y276" s="88">
        <v>13</v>
      </c>
      <c r="Z276" s="88">
        <f t="shared" si="16"/>
        <v>31</v>
      </c>
      <c r="AA276" s="178">
        <f t="shared" si="17"/>
        <v>2.1497919556171984E-2</v>
      </c>
      <c r="AB276" s="89">
        <v>1.2482662968099861E-2</v>
      </c>
      <c r="AC276" s="89">
        <v>9.0152565880721215E-3</v>
      </c>
    </row>
    <row r="277" spans="14:29" ht="15.75" x14ac:dyDescent="0.25">
      <c r="N277" s="85">
        <v>44926</v>
      </c>
      <c r="O277" s="86">
        <v>1711</v>
      </c>
      <c r="P277" s="86">
        <v>285</v>
      </c>
      <c r="Q277" s="86">
        <v>1426</v>
      </c>
      <c r="R277" s="86">
        <v>12729409229</v>
      </c>
      <c r="S277" s="177">
        <f t="shared" si="18"/>
        <v>6.8649378226369961E-2</v>
      </c>
      <c r="T277" s="87">
        <v>7608709519</v>
      </c>
      <c r="U277" s="177">
        <f t="shared" si="19"/>
        <v>-1.8369356510237522E-2</v>
      </c>
      <c r="V277" s="87">
        <v>5120699710</v>
      </c>
      <c r="W277" s="177">
        <f t="shared" si="20"/>
        <v>0.23076354854686465</v>
      </c>
      <c r="X277" s="88">
        <v>24</v>
      </c>
      <c r="Y277" s="88">
        <v>14</v>
      </c>
      <c r="Z277" s="88">
        <f t="shared" si="16"/>
        <v>38</v>
      </c>
      <c r="AA277" s="178">
        <f t="shared" si="17"/>
        <v>2.2209234365867914E-2</v>
      </c>
      <c r="AB277" s="89">
        <v>1.4026884862653419E-2</v>
      </c>
      <c r="AC277" s="89">
        <v>8.1823495032144946E-3</v>
      </c>
    </row>
    <row r="278" spans="14:29" ht="15.75" x14ac:dyDescent="0.25">
      <c r="N278" s="85">
        <v>44957</v>
      </c>
      <c r="O278" s="86">
        <v>1147</v>
      </c>
      <c r="P278" s="86">
        <v>133</v>
      </c>
      <c r="Q278" s="86">
        <v>1014</v>
      </c>
      <c r="R278" s="86">
        <v>6618038481</v>
      </c>
      <c r="S278" s="177">
        <f t="shared" si="18"/>
        <v>-0.48009853702221639</v>
      </c>
      <c r="T278" s="87">
        <v>3243412820</v>
      </c>
      <c r="U278" s="177">
        <f t="shared" si="19"/>
        <v>-0.57372366340169123</v>
      </c>
      <c r="V278" s="87">
        <v>3374625661</v>
      </c>
      <c r="W278" s="177">
        <f t="shared" si="20"/>
        <v>-0.34098348817255675</v>
      </c>
      <c r="X278" s="88">
        <v>17</v>
      </c>
      <c r="Y278" s="88">
        <v>8</v>
      </c>
      <c r="Z278" s="88">
        <f t="shared" si="16"/>
        <v>25</v>
      </c>
      <c r="AA278" s="178">
        <f t="shared" si="17"/>
        <v>2.1795989537925022E-2</v>
      </c>
      <c r="AB278" s="89">
        <v>1.4821272885789015E-2</v>
      </c>
      <c r="AC278" s="89">
        <v>6.9747166521360072E-3</v>
      </c>
    </row>
    <row r="279" spans="14:29" ht="15.75" x14ac:dyDescent="0.25">
      <c r="N279" s="85">
        <v>44985</v>
      </c>
      <c r="O279" s="86">
        <v>994</v>
      </c>
      <c r="P279" s="86">
        <v>135</v>
      </c>
      <c r="Q279" s="86">
        <v>859</v>
      </c>
      <c r="R279" s="86">
        <v>6034445027</v>
      </c>
      <c r="S279" s="177">
        <f t="shared" si="18"/>
        <v>-8.8182239446848554E-2</v>
      </c>
      <c r="T279" s="87">
        <v>3131596049</v>
      </c>
      <c r="U279" s="177">
        <f t="shared" si="19"/>
        <v>-3.4475035157565892E-2</v>
      </c>
      <c r="V279" s="87">
        <v>2902848978</v>
      </c>
      <c r="W279" s="177">
        <f t="shared" si="20"/>
        <v>-0.13980118993707846</v>
      </c>
      <c r="X279" s="88">
        <v>10</v>
      </c>
      <c r="Y279" s="88">
        <v>7</v>
      </c>
      <c r="Z279" s="88">
        <f t="shared" si="16"/>
        <v>17</v>
      </c>
      <c r="AA279" s="178">
        <f t="shared" si="17"/>
        <v>1.7102615694164991E-2</v>
      </c>
      <c r="AB279" s="89">
        <v>1.0060362173038229E-2</v>
      </c>
      <c r="AC279" s="89">
        <v>7.0422535211267607E-3</v>
      </c>
    </row>
    <row r="280" spans="14:29" ht="15.75" x14ac:dyDescent="0.25">
      <c r="N280" s="85">
        <v>45016</v>
      </c>
      <c r="O280" s="86">
        <v>1164</v>
      </c>
      <c r="P280" s="86">
        <v>153</v>
      </c>
      <c r="Q280" s="86">
        <v>1011</v>
      </c>
      <c r="R280" s="86">
        <v>8526734013</v>
      </c>
      <c r="S280" s="177">
        <f t="shared" si="18"/>
        <v>0.41301047152616643</v>
      </c>
      <c r="T280" s="87">
        <v>4888534072</v>
      </c>
      <c r="U280" s="177">
        <f t="shared" si="19"/>
        <v>0.56103596872305284</v>
      </c>
      <c r="V280" s="87">
        <v>3638199941</v>
      </c>
      <c r="W280" s="177">
        <f t="shared" si="20"/>
        <v>0.25332043401949234</v>
      </c>
      <c r="X280" s="88">
        <v>18</v>
      </c>
      <c r="Y280" s="88">
        <v>6</v>
      </c>
      <c r="Z280" s="88">
        <f t="shared" si="16"/>
        <v>24</v>
      </c>
      <c r="AA280" s="178">
        <f t="shared" si="17"/>
        <v>2.0618556701030927E-2</v>
      </c>
      <c r="AB280" s="89">
        <v>1.5463917525773196E-2</v>
      </c>
      <c r="AC280" s="89">
        <v>5.1546391752577319E-3</v>
      </c>
    </row>
    <row r="281" spans="14:29" ht="15.75" x14ac:dyDescent="0.25">
      <c r="N281" s="85"/>
      <c r="O281" s="135">
        <f>SUM($O$2:$O280)</f>
        <v>289037</v>
      </c>
      <c r="P281" s="86" t="s">
        <v>75</v>
      </c>
      <c r="Q281" s="86" t="s">
        <v>75</v>
      </c>
      <c r="R281" s="87" t="s">
        <v>75</v>
      </c>
      <c r="S281" s="87"/>
      <c r="T281" s="87" t="s">
        <v>75</v>
      </c>
      <c r="U281" s="87"/>
      <c r="V281" s="87" t="s">
        <v>75</v>
      </c>
      <c r="W281" s="87"/>
      <c r="X281" s="88" t="s">
        <v>75</v>
      </c>
      <c r="Y281" s="88" t="s">
        <v>75</v>
      </c>
      <c r="Z281" s="88"/>
      <c r="AA281" s="88"/>
      <c r="AB281" s="89" t="s">
        <v>75</v>
      </c>
      <c r="AC281" s="89" t="s">
        <v>75</v>
      </c>
    </row>
    <row r="282" spans="14:29" ht="15.75" x14ac:dyDescent="0.25">
      <c r="N282" s="85">
        <v>42643</v>
      </c>
      <c r="O282" s="86" t="s">
        <v>75</v>
      </c>
      <c r="P282" s="86" t="s">
        <v>75</v>
      </c>
      <c r="Q282" s="86" t="s">
        <v>75</v>
      </c>
      <c r="R282" s="87" t="s">
        <v>75</v>
      </c>
      <c r="S282" s="87"/>
      <c r="T282" s="87" t="s">
        <v>75</v>
      </c>
      <c r="U282" s="87"/>
      <c r="V282" s="87" t="s">
        <v>75</v>
      </c>
      <c r="W282" s="87"/>
      <c r="X282" s="88" t="s">
        <v>75</v>
      </c>
      <c r="Y282" s="88" t="s">
        <v>75</v>
      </c>
      <c r="Z282" s="88"/>
      <c r="AA282" s="88"/>
      <c r="AB282" s="89" t="s">
        <v>75</v>
      </c>
      <c r="AC282" s="89" t="s">
        <v>75</v>
      </c>
    </row>
    <row r="283" spans="14:29" ht="15.75" x14ac:dyDescent="0.25">
      <c r="N283" s="85">
        <v>42674</v>
      </c>
      <c r="O283" s="86" t="s">
        <v>75</v>
      </c>
      <c r="P283" s="86" t="s">
        <v>75</v>
      </c>
      <c r="Q283" s="86" t="s">
        <v>75</v>
      </c>
      <c r="R283" s="87" t="s">
        <v>75</v>
      </c>
      <c r="S283" s="87"/>
      <c r="T283" s="87" t="s">
        <v>75</v>
      </c>
      <c r="U283" s="87"/>
      <c r="V283" s="87" t="s">
        <v>75</v>
      </c>
      <c r="W283" s="87"/>
      <c r="X283" s="88" t="s">
        <v>75</v>
      </c>
      <c r="Y283" s="88" t="s">
        <v>75</v>
      </c>
      <c r="Z283" s="88"/>
      <c r="AA283" s="88"/>
      <c r="AB283" s="89" t="s">
        <v>75</v>
      </c>
      <c r="AC283" s="89" t="s">
        <v>75</v>
      </c>
    </row>
    <row r="284" spans="14:29" ht="15.75" x14ac:dyDescent="0.25">
      <c r="N284" s="136"/>
      <c r="O284" s="137" t="s">
        <v>118</v>
      </c>
      <c r="P284" s="137" t="s">
        <v>119</v>
      </c>
      <c r="Q284" s="137" t="s">
        <v>120</v>
      </c>
      <c r="R284" s="138" t="s">
        <v>121</v>
      </c>
      <c r="S284" s="138"/>
      <c r="T284" s="138" t="s">
        <v>119</v>
      </c>
      <c r="U284" s="138"/>
      <c r="V284" s="138" t="s">
        <v>120</v>
      </c>
      <c r="W284" s="138"/>
      <c r="X284" s="139" t="s">
        <v>75</v>
      </c>
      <c r="Y284" s="139" t="s">
        <v>75</v>
      </c>
      <c r="Z284" s="139"/>
      <c r="AA284" s="139"/>
      <c r="AB284" s="89" t="s">
        <v>75</v>
      </c>
      <c r="AC284" s="89" t="s">
        <v>75</v>
      </c>
    </row>
    <row r="285" spans="14:29" ht="15.75" x14ac:dyDescent="0.25">
      <c r="N285" s="136">
        <v>42704</v>
      </c>
      <c r="O285" s="137" t="s">
        <v>75</v>
      </c>
      <c r="P285" s="137" t="s">
        <v>75</v>
      </c>
      <c r="Q285" s="137" t="s">
        <v>75</v>
      </c>
      <c r="R285" s="138" t="s">
        <v>75</v>
      </c>
      <c r="S285" s="138"/>
      <c r="T285" s="138" t="s">
        <v>75</v>
      </c>
      <c r="U285" s="138"/>
      <c r="V285" s="138" t="s">
        <v>75</v>
      </c>
      <c r="W285" s="138"/>
      <c r="X285" s="139" t="s">
        <v>75</v>
      </c>
      <c r="Y285" s="139" t="s">
        <v>75</v>
      </c>
      <c r="Z285" s="139"/>
      <c r="AA285" s="139"/>
      <c r="AB285" s="89" t="s">
        <v>75</v>
      </c>
      <c r="AC285" s="89" t="s">
        <v>75</v>
      </c>
    </row>
    <row r="286" spans="14:29" ht="15.75" x14ac:dyDescent="0.25">
      <c r="N286" s="140" t="s">
        <v>122</v>
      </c>
      <c r="O286" s="135">
        <f>SUM(O257:O268)</f>
        <v>26988</v>
      </c>
      <c r="P286" s="135">
        <f t="shared" ref="P286:T286" si="21">SUM(P257:P268)</f>
        <v>4721</v>
      </c>
      <c r="Q286" s="135">
        <f t="shared" si="21"/>
        <v>22267</v>
      </c>
      <c r="R286" s="135">
        <f>SUM(R257:R268)</f>
        <v>230001019555</v>
      </c>
      <c r="S286" s="135"/>
      <c r="T286" s="135">
        <f t="shared" si="21"/>
        <v>153291869196</v>
      </c>
      <c r="U286" s="135"/>
      <c r="V286" s="135">
        <f>SUM(V257:V268)</f>
        <v>76709150359</v>
      </c>
      <c r="W286" s="135"/>
      <c r="X286" s="135">
        <f>SUM(X257:X268)</f>
        <v>321</v>
      </c>
      <c r="Y286" s="135">
        <f>SUM(Y257:Y268)</f>
        <v>122</v>
      </c>
      <c r="Z286" s="135"/>
      <c r="AA286" s="135"/>
      <c r="AB286" s="89" t="s">
        <v>75</v>
      </c>
      <c r="AC286" s="89" t="s">
        <v>75</v>
      </c>
    </row>
    <row r="287" spans="14:29" ht="15.75" x14ac:dyDescent="0.25">
      <c r="N287" s="140" t="s">
        <v>123</v>
      </c>
      <c r="O287" s="135">
        <f>SUM(O269:O280)</f>
        <v>20356</v>
      </c>
      <c r="P287" s="135">
        <f t="shared" ref="P287:Y287" si="22">SUM(P269:P280)</f>
        <v>3253</v>
      </c>
      <c r="Q287" s="135">
        <f t="shared" si="22"/>
        <v>17103</v>
      </c>
      <c r="R287" s="135">
        <f>SUM(R269:R280)</f>
        <v>169447318297</v>
      </c>
      <c r="S287" s="135"/>
      <c r="T287" s="135">
        <f t="shared" si="22"/>
        <v>105655466201</v>
      </c>
      <c r="U287" s="135"/>
      <c r="V287" s="135">
        <f t="shared" si="22"/>
        <v>63791852096</v>
      </c>
      <c r="W287" s="135"/>
      <c r="X287" s="135">
        <f t="shared" si="22"/>
        <v>261</v>
      </c>
      <c r="Y287" s="135">
        <f t="shared" si="22"/>
        <v>119</v>
      </c>
      <c r="Z287" s="135"/>
      <c r="AA287" s="135"/>
      <c r="AB287" s="89" t="s">
        <v>75</v>
      </c>
      <c r="AC287" s="89" t="s">
        <v>75</v>
      </c>
    </row>
    <row r="288" spans="14:29" ht="15.75" x14ac:dyDescent="0.25">
      <c r="N288" s="140" t="s">
        <v>124</v>
      </c>
      <c r="O288" s="141">
        <f>O287/O286-1</f>
        <v>-0.24573884689491621</v>
      </c>
      <c r="P288" s="141">
        <f>P287/P286-1</f>
        <v>-0.31095106968862529</v>
      </c>
      <c r="Q288" s="141">
        <f t="shared" ref="Q288:Y288" si="23">Q287/Q286-1</f>
        <v>-0.23191269591772579</v>
      </c>
      <c r="R288" s="141">
        <f>R287/R286-1</f>
        <v>-0.26327579492976916</v>
      </c>
      <c r="S288" s="141"/>
      <c r="T288" s="141">
        <f t="shared" si="23"/>
        <v>-0.31075622761238419</v>
      </c>
      <c r="U288" s="141"/>
      <c r="V288" s="141">
        <f t="shared" si="23"/>
        <v>-0.16839318650443713</v>
      </c>
      <c r="W288" s="141"/>
      <c r="X288" s="141">
        <f t="shared" si="23"/>
        <v>-0.18691588785046731</v>
      </c>
      <c r="Y288" s="141">
        <f t="shared" si="23"/>
        <v>-2.4590163934426257E-2</v>
      </c>
      <c r="Z288" s="141"/>
      <c r="AA288" s="141"/>
      <c r="AB288" s="89" t="s">
        <v>75</v>
      </c>
      <c r="AC288" s="89" t="s">
        <v>75</v>
      </c>
    </row>
    <row r="289" spans="14:29" ht="15.75" x14ac:dyDescent="0.25">
      <c r="N289" s="140" t="s">
        <v>125</v>
      </c>
      <c r="O289" s="137">
        <f>SUM(O$170:O232)</f>
        <v>90099</v>
      </c>
      <c r="P289" s="137">
        <f>SUM(P$170:P232)</f>
        <v>17335</v>
      </c>
      <c r="Q289" s="137">
        <f>SUM(Q$170:Q232)</f>
        <v>72764</v>
      </c>
      <c r="R289" s="137">
        <f>SUM(R$170:R232)</f>
        <v>680130866533</v>
      </c>
      <c r="S289" s="137"/>
      <c r="T289" s="137">
        <f>SUM(T$170:T232)</f>
        <v>485330305870</v>
      </c>
      <c r="U289" s="137"/>
      <c r="V289" s="137">
        <f>SUM(V$170:V232)</f>
        <v>194800560663</v>
      </c>
      <c r="W289" s="137"/>
      <c r="X289" s="137">
        <f>SUM(X$170:X232)</f>
        <v>3687</v>
      </c>
      <c r="Y289" s="137">
        <f>SUM(Y$170:Y232)</f>
        <v>1210</v>
      </c>
      <c r="Z289" s="137"/>
      <c r="AA289" s="137"/>
      <c r="AB289" s="89" t="s">
        <v>75</v>
      </c>
      <c r="AC289" s="89" t="s">
        <v>75</v>
      </c>
    </row>
    <row r="290" spans="14:29" ht="15.75" x14ac:dyDescent="0.25">
      <c r="N290" s="140" t="s">
        <v>126</v>
      </c>
      <c r="O290" s="137">
        <f>SUM(O$182:O244)</f>
        <v>90821</v>
      </c>
      <c r="P290" s="137">
        <f>SUM(P$182:P244)</f>
        <v>18018</v>
      </c>
      <c r="Q290" s="137">
        <f>SUM(Q$182:Q244)</f>
        <v>72803</v>
      </c>
      <c r="R290" s="137">
        <f>SUM(R$182:R244)</f>
        <v>734730347461</v>
      </c>
      <c r="S290" s="137"/>
      <c r="T290" s="137">
        <f>SUM(T$182:T244)</f>
        <v>524959160001</v>
      </c>
      <c r="U290" s="137"/>
      <c r="V290" s="137">
        <f>SUM(V$182:V244)</f>
        <v>209771187460</v>
      </c>
      <c r="W290" s="137"/>
      <c r="X290" s="137">
        <f>SUM(X$182:X244)</f>
        <v>2480</v>
      </c>
      <c r="Y290" s="137">
        <f>SUM(Y$182:Y244)</f>
        <v>959</v>
      </c>
      <c r="Z290" s="137"/>
      <c r="AA290" s="137"/>
      <c r="AB290" s="89" t="s">
        <v>75</v>
      </c>
      <c r="AC290" s="89" t="s">
        <v>75</v>
      </c>
    </row>
    <row r="291" spans="14:29" ht="15.75" x14ac:dyDescent="0.25">
      <c r="N291" s="140" t="s">
        <v>127</v>
      </c>
      <c r="O291" s="137">
        <f>SUM(O$194:O256)</f>
        <v>87669</v>
      </c>
      <c r="P291" s="137">
        <f>SUM(P$194:P256)</f>
        <v>17318</v>
      </c>
      <c r="Q291" s="137">
        <f>SUM(Q$194:Q256)</f>
        <v>70351</v>
      </c>
      <c r="R291" s="137">
        <f>SUM(R$194:R256)</f>
        <v>708094087509</v>
      </c>
      <c r="S291" s="137"/>
      <c r="T291" s="137">
        <f>SUM(T$194:T256)</f>
        <v>500644553079</v>
      </c>
      <c r="U291" s="137"/>
      <c r="V291" s="137">
        <f>SUM(V$194:V256)</f>
        <v>207449534430</v>
      </c>
      <c r="W291" s="137"/>
      <c r="X291" s="137">
        <f>SUM(X$194:X256)</f>
        <v>1685</v>
      </c>
      <c r="Y291" s="137">
        <f>SUM(Y$194:Y256)</f>
        <v>791</v>
      </c>
      <c r="Z291" s="137"/>
      <c r="AA291" s="137"/>
      <c r="AB291" s="89" t="s">
        <v>75</v>
      </c>
      <c r="AC291" s="89" t="s">
        <v>75</v>
      </c>
    </row>
    <row r="292" spans="14:29" ht="15.75" x14ac:dyDescent="0.25">
      <c r="N292" s="140" t="s">
        <v>128</v>
      </c>
      <c r="O292" s="137">
        <f>SUM(O$206:O268)</f>
        <v>95432</v>
      </c>
      <c r="P292" s="137">
        <f>SUM(P$206:P268)</f>
        <v>18584</v>
      </c>
      <c r="Q292" s="137">
        <f>SUM(Q$206:Q268)</f>
        <v>76848</v>
      </c>
      <c r="R292" s="137">
        <f>SUM(R$206:R268)</f>
        <v>806214122513</v>
      </c>
      <c r="S292" s="137"/>
      <c r="T292" s="137">
        <f>SUM(T$206:T268)</f>
        <v>559073510627</v>
      </c>
      <c r="U292" s="137"/>
      <c r="V292" s="137">
        <f>SUM(V$206:V268)</f>
        <v>247140611886</v>
      </c>
      <c r="W292" s="137"/>
      <c r="X292" s="137">
        <f>SUM(X$206:X268)</f>
        <v>1294</v>
      </c>
      <c r="Y292" s="137">
        <f>SUM(Y$206:Y268)</f>
        <v>698</v>
      </c>
      <c r="Z292" s="137"/>
      <c r="AA292" s="137"/>
      <c r="AB292" s="89" t="s">
        <v>75</v>
      </c>
      <c r="AC292" s="89" t="s">
        <v>75</v>
      </c>
    </row>
    <row r="293" spans="14:29" ht="15.75" x14ac:dyDescent="0.25">
      <c r="N293" s="140" t="s">
        <v>129</v>
      </c>
      <c r="O293" s="137">
        <f>SUM(O$218:O280)</f>
        <v>101075</v>
      </c>
      <c r="P293" s="137">
        <f>SUM(P$218:P280)</f>
        <v>18432</v>
      </c>
      <c r="Q293" s="137">
        <f>SUM(Q$218:Q280)</f>
        <v>82643</v>
      </c>
      <c r="R293" s="137">
        <f>SUM(R$218:R280)</f>
        <v>844581759854</v>
      </c>
      <c r="S293" s="137"/>
      <c r="T293" s="137">
        <f>SUM(T$218:T280)</f>
        <v>570061275033</v>
      </c>
      <c r="U293" s="137"/>
      <c r="V293" s="137">
        <f>SUM(V$218:V280)</f>
        <v>274520484821</v>
      </c>
      <c r="W293" s="137"/>
      <c r="X293" s="137">
        <f>SUM(X$218:X280)</f>
        <v>1310</v>
      </c>
      <c r="Y293" s="137">
        <f>SUM(Y$218:Y280)</f>
        <v>635</v>
      </c>
      <c r="Z293" s="137"/>
      <c r="AA293" s="137"/>
      <c r="AB293" s="89" t="s">
        <v>75</v>
      </c>
      <c r="AC293" s="89" t="s">
        <v>75</v>
      </c>
    </row>
    <row r="294" spans="14:29" ht="15.75" x14ac:dyDescent="0.25">
      <c r="N294" s="136" t="s">
        <v>130</v>
      </c>
      <c r="O294" s="142">
        <f>O293/O292-1</f>
        <v>5.913110906194996E-2</v>
      </c>
      <c r="P294" s="142">
        <f t="shared" ref="P294:Y294" si="24">P293/P292-1</f>
        <v>-8.1790787774429496E-3</v>
      </c>
      <c r="Q294" s="142">
        <f t="shared" si="24"/>
        <v>7.5408598792421344E-2</v>
      </c>
      <c r="R294" s="142">
        <f t="shared" si="24"/>
        <v>4.7589884956872996E-2</v>
      </c>
      <c r="S294" s="142"/>
      <c r="T294" s="142">
        <f>T293/T292-1</f>
        <v>1.9653523547694451E-2</v>
      </c>
      <c r="U294" s="142"/>
      <c r="V294" s="142">
        <f t="shared" si="24"/>
        <v>0.11078661951209257</v>
      </c>
      <c r="W294" s="142"/>
      <c r="X294" s="142">
        <f t="shared" si="24"/>
        <v>1.2364760432766575E-2</v>
      </c>
      <c r="Y294" s="142">
        <f t="shared" si="24"/>
        <v>-9.02578796561605E-2</v>
      </c>
      <c r="Z294" s="142"/>
      <c r="AA294" s="142"/>
      <c r="AB294" s="89" t="s">
        <v>75</v>
      </c>
      <c r="AC294" s="89" t="s">
        <v>75</v>
      </c>
    </row>
    <row r="295" spans="14:29" ht="15.75" x14ac:dyDescent="0.25">
      <c r="N295" s="85">
        <v>45473</v>
      </c>
      <c r="O295" s="86" t="s">
        <v>75</v>
      </c>
      <c r="P295" s="86" t="s">
        <v>75</v>
      </c>
      <c r="Q295" s="86" t="s">
        <v>75</v>
      </c>
      <c r="R295" s="86" t="s">
        <v>75</v>
      </c>
      <c r="S295" s="86"/>
      <c r="T295" s="87" t="s">
        <v>75</v>
      </c>
      <c r="U295" s="87"/>
      <c r="V295" s="87" t="s">
        <v>75</v>
      </c>
      <c r="W295" s="87"/>
      <c r="X295" s="88" t="s">
        <v>75</v>
      </c>
      <c r="Y295" s="88" t="s">
        <v>75</v>
      </c>
      <c r="Z295" s="88"/>
      <c r="AA295" s="88"/>
      <c r="AB295" s="89" t="s">
        <v>75</v>
      </c>
      <c r="AC295" s="89" t="s">
        <v>75</v>
      </c>
    </row>
    <row r="296" spans="14:29" ht="15.75" x14ac:dyDescent="0.25">
      <c r="N296" s="85">
        <v>45504</v>
      </c>
      <c r="O296" s="86" t="s">
        <v>75</v>
      </c>
      <c r="P296" s="86" t="s">
        <v>75</v>
      </c>
      <c r="Q296" s="86" t="s">
        <v>75</v>
      </c>
      <c r="R296" s="86" t="s">
        <v>75</v>
      </c>
      <c r="S296" s="86"/>
      <c r="T296" s="87" t="s">
        <v>75</v>
      </c>
      <c r="U296" s="87"/>
      <c r="V296" s="87" t="s">
        <v>75</v>
      </c>
      <c r="W296" s="87"/>
      <c r="X296" s="88" t="s">
        <v>75</v>
      </c>
      <c r="Y296" s="88" t="s">
        <v>75</v>
      </c>
      <c r="Z296" s="88"/>
      <c r="AA296" s="88"/>
      <c r="AB296" s="89" t="s">
        <v>75</v>
      </c>
      <c r="AC296" s="89" t="s">
        <v>75</v>
      </c>
    </row>
    <row r="297" spans="14:29" ht="15.75" x14ac:dyDescent="0.25">
      <c r="N297" s="85">
        <v>45535</v>
      </c>
      <c r="O297" s="86" t="s">
        <v>75</v>
      </c>
      <c r="P297" s="86" t="s">
        <v>75</v>
      </c>
      <c r="Q297" s="86" t="s">
        <v>75</v>
      </c>
      <c r="R297" s="86" t="s">
        <v>75</v>
      </c>
      <c r="S297" s="86"/>
      <c r="T297" s="87" t="s">
        <v>75</v>
      </c>
      <c r="U297" s="87"/>
      <c r="V297" s="87" t="s">
        <v>75</v>
      </c>
      <c r="W297" s="87"/>
      <c r="X297" s="88" t="s">
        <v>75</v>
      </c>
      <c r="Y297" s="88" t="s">
        <v>75</v>
      </c>
      <c r="Z297" s="88"/>
      <c r="AA297" s="88"/>
      <c r="AB297" s="89" t="s">
        <v>75</v>
      </c>
      <c r="AC297" s="89" t="s">
        <v>75</v>
      </c>
    </row>
    <row r="298" spans="14:29" ht="15.75" x14ac:dyDescent="0.25">
      <c r="N298" s="85">
        <v>45565</v>
      </c>
      <c r="O298" s="86" t="s">
        <v>75</v>
      </c>
      <c r="P298" s="86" t="s">
        <v>75</v>
      </c>
      <c r="Q298" s="86" t="s">
        <v>75</v>
      </c>
      <c r="R298" s="86" t="s">
        <v>75</v>
      </c>
      <c r="S298" s="86"/>
      <c r="T298" s="87" t="s">
        <v>75</v>
      </c>
      <c r="U298" s="87"/>
      <c r="V298" s="87" t="s">
        <v>75</v>
      </c>
      <c r="W298" s="87"/>
      <c r="X298" s="88" t="s">
        <v>75</v>
      </c>
      <c r="Y298" s="88" t="s">
        <v>75</v>
      </c>
      <c r="Z298" s="88"/>
      <c r="AA298" s="88"/>
      <c r="AB298" s="89" t="s">
        <v>75</v>
      </c>
      <c r="AC298" s="89" t="s">
        <v>75</v>
      </c>
    </row>
    <row r="299" spans="14:29" ht="15.75" x14ac:dyDescent="0.25">
      <c r="N299" s="85">
        <v>45596</v>
      </c>
      <c r="O299" s="86" t="s">
        <v>75</v>
      </c>
      <c r="P299" s="86" t="s">
        <v>75</v>
      </c>
      <c r="Q299" s="86" t="s">
        <v>75</v>
      </c>
      <c r="R299" s="86" t="s">
        <v>75</v>
      </c>
      <c r="S299" s="86"/>
      <c r="T299" s="87" t="s">
        <v>75</v>
      </c>
      <c r="U299" s="87"/>
      <c r="V299" s="87" t="s">
        <v>75</v>
      </c>
      <c r="W299" s="87"/>
      <c r="X299" s="88" t="s">
        <v>75</v>
      </c>
      <c r="Y299" s="88" t="s">
        <v>75</v>
      </c>
      <c r="Z299" s="88"/>
      <c r="AA299" s="88"/>
      <c r="AB299" s="89" t="s">
        <v>75</v>
      </c>
      <c r="AC299" s="89" t="s">
        <v>75</v>
      </c>
    </row>
    <row r="300" spans="14:29" ht="15.75" x14ac:dyDescent="0.25">
      <c r="N300" s="85">
        <v>45626</v>
      </c>
      <c r="O300" s="86" t="s">
        <v>75</v>
      </c>
      <c r="P300" s="86" t="s">
        <v>75</v>
      </c>
      <c r="Q300" s="86" t="s">
        <v>75</v>
      </c>
      <c r="R300" s="86" t="s">
        <v>75</v>
      </c>
      <c r="S300" s="86"/>
      <c r="T300" s="87" t="s">
        <v>75</v>
      </c>
      <c r="U300" s="87"/>
      <c r="V300" s="87" t="s">
        <v>75</v>
      </c>
      <c r="W300" s="87"/>
      <c r="X300" s="88" t="s">
        <v>75</v>
      </c>
      <c r="Y300" s="88" t="s">
        <v>75</v>
      </c>
      <c r="Z300" s="88"/>
      <c r="AA300" s="88"/>
      <c r="AB300" s="89" t="s">
        <v>75</v>
      </c>
      <c r="AC300" s="89" t="s">
        <v>75</v>
      </c>
    </row>
    <row r="301" spans="14:29" ht="15.75" x14ac:dyDescent="0.25">
      <c r="N301" s="85">
        <v>45657</v>
      </c>
      <c r="O301" s="86" t="s">
        <v>75</v>
      </c>
      <c r="P301" s="86" t="s">
        <v>75</v>
      </c>
      <c r="Q301" s="86" t="s">
        <v>75</v>
      </c>
      <c r="R301" s="86" t="s">
        <v>75</v>
      </c>
      <c r="S301" s="86"/>
      <c r="T301" s="87" t="s">
        <v>75</v>
      </c>
      <c r="U301" s="87"/>
      <c r="V301" s="87" t="s">
        <v>75</v>
      </c>
      <c r="W301" s="87"/>
      <c r="X301" s="88" t="s">
        <v>75</v>
      </c>
      <c r="Y301" s="88" t="s">
        <v>75</v>
      </c>
      <c r="Z301" s="88"/>
      <c r="AA301" s="88"/>
      <c r="AB301" s="89" t="s">
        <v>75</v>
      </c>
      <c r="AC301" s="89" t="s">
        <v>75</v>
      </c>
    </row>
    <row r="302" spans="14:29" ht="15.75" x14ac:dyDescent="0.25">
      <c r="N302" s="85">
        <v>45688</v>
      </c>
      <c r="O302" s="86" t="s">
        <v>75</v>
      </c>
      <c r="P302" s="86" t="s">
        <v>75</v>
      </c>
      <c r="Q302" s="86" t="s">
        <v>75</v>
      </c>
      <c r="R302" s="86" t="s">
        <v>75</v>
      </c>
      <c r="S302" s="86"/>
      <c r="T302" s="87" t="s">
        <v>75</v>
      </c>
      <c r="U302" s="87"/>
      <c r="V302" s="87" t="s">
        <v>75</v>
      </c>
      <c r="W302" s="87"/>
      <c r="X302" s="88" t="s">
        <v>75</v>
      </c>
      <c r="Y302" s="88" t="s">
        <v>75</v>
      </c>
      <c r="Z302" s="88"/>
      <c r="AA302" s="88"/>
      <c r="AB302" s="89" t="s">
        <v>75</v>
      </c>
      <c r="AC302" s="89" t="s">
        <v>75</v>
      </c>
    </row>
    <row r="303" spans="14:29" ht="15.75" x14ac:dyDescent="0.25">
      <c r="N303" s="85">
        <v>45716</v>
      </c>
      <c r="O303" s="86" t="s">
        <v>75</v>
      </c>
      <c r="P303" s="86" t="s">
        <v>75</v>
      </c>
      <c r="Q303" s="86" t="s">
        <v>75</v>
      </c>
      <c r="R303" s="86" t="s">
        <v>75</v>
      </c>
      <c r="S303" s="86"/>
      <c r="T303" s="87" t="s">
        <v>75</v>
      </c>
      <c r="U303" s="87"/>
      <c r="V303" s="87" t="s">
        <v>75</v>
      </c>
      <c r="W303" s="87"/>
      <c r="X303" s="88" t="s">
        <v>75</v>
      </c>
      <c r="Y303" s="88" t="s">
        <v>75</v>
      </c>
      <c r="Z303" s="88"/>
      <c r="AA303" s="88"/>
      <c r="AB303" s="89" t="s">
        <v>75</v>
      </c>
      <c r="AC303" s="89" t="s">
        <v>75</v>
      </c>
    </row>
    <row r="304" spans="14:29" ht="15.75" x14ac:dyDescent="0.25">
      <c r="N304" s="85">
        <v>45747</v>
      </c>
      <c r="O304" s="86" t="s">
        <v>75</v>
      </c>
      <c r="P304" s="86" t="s">
        <v>75</v>
      </c>
      <c r="Q304" s="86" t="s">
        <v>75</v>
      </c>
      <c r="R304" s="86" t="s">
        <v>75</v>
      </c>
      <c r="S304" s="86"/>
      <c r="T304" s="87" t="s">
        <v>75</v>
      </c>
      <c r="U304" s="87"/>
      <c r="V304" s="87" t="s">
        <v>75</v>
      </c>
      <c r="W304" s="87"/>
      <c r="X304" s="88" t="s">
        <v>75</v>
      </c>
      <c r="Y304" s="88" t="s">
        <v>75</v>
      </c>
      <c r="Z304" s="88"/>
      <c r="AA304" s="88"/>
      <c r="AB304" s="89" t="s">
        <v>75</v>
      </c>
      <c r="AC304" s="89" t="s">
        <v>75</v>
      </c>
    </row>
    <row r="305" spans="14:29" ht="15.75" x14ac:dyDescent="0.25">
      <c r="N305" s="85">
        <v>45777</v>
      </c>
      <c r="O305" s="86" t="s">
        <v>75</v>
      </c>
      <c r="P305" s="86" t="s">
        <v>75</v>
      </c>
      <c r="Q305" s="86" t="s">
        <v>75</v>
      </c>
      <c r="R305" s="86" t="s">
        <v>75</v>
      </c>
      <c r="S305" s="86"/>
      <c r="T305" s="87" t="s">
        <v>75</v>
      </c>
      <c r="U305" s="87"/>
      <c r="V305" s="87" t="s">
        <v>75</v>
      </c>
      <c r="W305" s="87"/>
      <c r="X305" s="88" t="s">
        <v>75</v>
      </c>
      <c r="Y305" s="88" t="s">
        <v>75</v>
      </c>
      <c r="Z305" s="88"/>
      <c r="AA305" s="88"/>
      <c r="AB305" s="89" t="s">
        <v>75</v>
      </c>
      <c r="AC305" s="89" t="s">
        <v>75</v>
      </c>
    </row>
    <row r="306" spans="14:29" ht="15.75" x14ac:dyDescent="0.25">
      <c r="N306" s="85">
        <v>45808</v>
      </c>
      <c r="O306" s="86" t="s">
        <v>75</v>
      </c>
      <c r="P306" s="86" t="s">
        <v>75</v>
      </c>
      <c r="Q306" s="86" t="s">
        <v>75</v>
      </c>
      <c r="R306" s="86" t="s">
        <v>75</v>
      </c>
      <c r="S306" s="86"/>
      <c r="T306" s="87" t="s">
        <v>75</v>
      </c>
      <c r="U306" s="87"/>
      <c r="V306" s="87" t="s">
        <v>75</v>
      </c>
      <c r="W306" s="87"/>
      <c r="X306" s="88" t="s">
        <v>75</v>
      </c>
      <c r="Y306" s="88" t="s">
        <v>75</v>
      </c>
      <c r="Z306" s="88"/>
      <c r="AA306" s="88"/>
      <c r="AB306" s="89" t="s">
        <v>75</v>
      </c>
      <c r="AC306" s="89" t="s">
        <v>75</v>
      </c>
    </row>
    <row r="307" spans="14:29" ht="15.75" x14ac:dyDescent="0.25">
      <c r="N307" s="85">
        <v>45838</v>
      </c>
      <c r="O307" s="86" t="s">
        <v>75</v>
      </c>
      <c r="P307" s="86" t="s">
        <v>75</v>
      </c>
      <c r="Q307" s="86" t="s">
        <v>75</v>
      </c>
      <c r="R307" s="86" t="s">
        <v>75</v>
      </c>
      <c r="S307" s="86"/>
      <c r="T307" s="87" t="s">
        <v>75</v>
      </c>
      <c r="U307" s="87"/>
      <c r="V307" s="87" t="s">
        <v>75</v>
      </c>
      <c r="W307" s="87"/>
      <c r="X307" s="88" t="s">
        <v>75</v>
      </c>
      <c r="Y307" s="88" t="s">
        <v>75</v>
      </c>
      <c r="Z307" s="88"/>
      <c r="AA307" s="88"/>
      <c r="AB307" s="89" t="s">
        <v>75</v>
      </c>
      <c r="AC307" s="89" t="s">
        <v>75</v>
      </c>
    </row>
    <row r="308" spans="14:29" ht="15.75" x14ac:dyDescent="0.25">
      <c r="N308" s="85">
        <v>45869</v>
      </c>
      <c r="O308" s="86" t="s">
        <v>75</v>
      </c>
      <c r="P308" s="86" t="s">
        <v>75</v>
      </c>
      <c r="Q308" s="86" t="s">
        <v>75</v>
      </c>
      <c r="R308" s="86" t="s">
        <v>75</v>
      </c>
      <c r="S308" s="86"/>
      <c r="T308" s="87" t="s">
        <v>75</v>
      </c>
      <c r="U308" s="87"/>
      <c r="V308" s="87" t="s">
        <v>75</v>
      </c>
      <c r="W308" s="87"/>
      <c r="X308" s="88" t="s">
        <v>75</v>
      </c>
      <c r="Y308" s="88" t="s">
        <v>75</v>
      </c>
      <c r="Z308" s="88"/>
      <c r="AA308" s="88"/>
      <c r="AB308" s="89" t="s">
        <v>75</v>
      </c>
      <c r="AC308" s="89" t="s">
        <v>75</v>
      </c>
    </row>
    <row r="309" spans="14:29" ht="15.75" x14ac:dyDescent="0.25">
      <c r="N309" s="85">
        <v>45900</v>
      </c>
      <c r="O309" s="86" t="s">
        <v>75</v>
      </c>
      <c r="P309" s="86" t="s">
        <v>75</v>
      </c>
      <c r="Q309" s="86" t="s">
        <v>75</v>
      </c>
      <c r="R309" s="86" t="s">
        <v>75</v>
      </c>
      <c r="S309" s="86"/>
      <c r="T309" s="87" t="s">
        <v>75</v>
      </c>
      <c r="U309" s="87"/>
      <c r="V309" s="87" t="s">
        <v>75</v>
      </c>
      <c r="W309" s="87"/>
      <c r="X309" s="88" t="s">
        <v>75</v>
      </c>
      <c r="Y309" s="88" t="s">
        <v>75</v>
      </c>
      <c r="Z309" s="88"/>
      <c r="AA309" s="88"/>
      <c r="AB309" s="89" t="s">
        <v>75</v>
      </c>
      <c r="AC309" s="89" t="s">
        <v>75</v>
      </c>
    </row>
    <row r="310" spans="14:29" ht="15.75" x14ac:dyDescent="0.25">
      <c r="N310" s="85">
        <v>45930</v>
      </c>
      <c r="O310" s="86" t="s">
        <v>75</v>
      </c>
      <c r="P310" s="86" t="s">
        <v>75</v>
      </c>
      <c r="Q310" s="86" t="s">
        <v>75</v>
      </c>
      <c r="R310" s="86" t="s">
        <v>75</v>
      </c>
      <c r="S310" s="86"/>
      <c r="T310" s="87" t="s">
        <v>75</v>
      </c>
      <c r="U310" s="87"/>
      <c r="V310" s="87" t="s">
        <v>75</v>
      </c>
      <c r="W310" s="87"/>
      <c r="X310" s="88" t="s">
        <v>75</v>
      </c>
      <c r="Y310" s="88" t="s">
        <v>75</v>
      </c>
      <c r="Z310" s="88"/>
      <c r="AA310" s="88"/>
      <c r="AB310" s="89" t="s">
        <v>75</v>
      </c>
      <c r="AC310" s="89" t="s">
        <v>75</v>
      </c>
    </row>
    <row r="311" spans="14:29" ht="15.75" x14ac:dyDescent="0.25">
      <c r="N311" s="85">
        <v>45961</v>
      </c>
      <c r="O311" s="86" t="s">
        <v>75</v>
      </c>
      <c r="P311" s="86" t="s">
        <v>75</v>
      </c>
      <c r="Q311" s="86" t="s">
        <v>75</v>
      </c>
      <c r="R311" s="86" t="s">
        <v>75</v>
      </c>
      <c r="S311" s="86"/>
      <c r="T311" s="87" t="s">
        <v>75</v>
      </c>
      <c r="U311" s="87"/>
      <c r="V311" s="87" t="s">
        <v>75</v>
      </c>
      <c r="W311" s="87"/>
      <c r="X311" s="88" t="s">
        <v>75</v>
      </c>
      <c r="Y311" s="88" t="s">
        <v>75</v>
      </c>
      <c r="Z311" s="88"/>
      <c r="AA311" s="88"/>
      <c r="AB311" s="89" t="s">
        <v>75</v>
      </c>
      <c r="AC311" s="89" t="s">
        <v>75</v>
      </c>
    </row>
    <row r="312" spans="14:29" ht="15.75" x14ac:dyDescent="0.25">
      <c r="N312" s="85">
        <v>45991</v>
      </c>
      <c r="O312" s="86" t="s">
        <v>75</v>
      </c>
      <c r="P312" s="86" t="s">
        <v>75</v>
      </c>
      <c r="Q312" s="86" t="s">
        <v>75</v>
      </c>
      <c r="R312" s="86" t="s">
        <v>75</v>
      </c>
      <c r="S312" s="86"/>
      <c r="T312" s="87" t="s">
        <v>75</v>
      </c>
      <c r="U312" s="87"/>
      <c r="V312" s="87" t="s">
        <v>75</v>
      </c>
      <c r="W312" s="87"/>
      <c r="X312" s="88" t="s">
        <v>75</v>
      </c>
      <c r="Y312" s="88" t="s">
        <v>75</v>
      </c>
      <c r="Z312" s="88"/>
      <c r="AA312" s="88"/>
      <c r="AB312" s="89" t="s">
        <v>75</v>
      </c>
      <c r="AC312" s="89" t="s">
        <v>75</v>
      </c>
    </row>
    <row r="313" spans="14:29" ht="15.75" x14ac:dyDescent="0.25">
      <c r="N313" s="85">
        <v>46022</v>
      </c>
      <c r="O313" s="86" t="s">
        <v>75</v>
      </c>
      <c r="P313" s="86" t="s">
        <v>75</v>
      </c>
      <c r="Q313" s="86" t="s">
        <v>75</v>
      </c>
      <c r="R313" s="86" t="s">
        <v>75</v>
      </c>
      <c r="S313" s="86"/>
      <c r="T313" s="87" t="s">
        <v>75</v>
      </c>
      <c r="U313" s="87"/>
      <c r="V313" s="87" t="s">
        <v>75</v>
      </c>
      <c r="W313" s="87"/>
      <c r="X313" s="88" t="s">
        <v>75</v>
      </c>
      <c r="Y313" s="88" t="s">
        <v>75</v>
      </c>
      <c r="Z313" s="88"/>
      <c r="AA313" s="88"/>
      <c r="AB313" s="89" t="s">
        <v>75</v>
      </c>
      <c r="AC313" s="89" t="s">
        <v>75</v>
      </c>
    </row>
    <row r="314" spans="14:29" ht="15.75" x14ac:dyDescent="0.25">
      <c r="N314" s="85">
        <v>46053</v>
      </c>
      <c r="O314" s="86" t="s">
        <v>75</v>
      </c>
      <c r="P314" s="86" t="s">
        <v>75</v>
      </c>
      <c r="Q314" s="86" t="s">
        <v>75</v>
      </c>
      <c r="R314" s="86" t="s">
        <v>75</v>
      </c>
      <c r="S314" s="86"/>
      <c r="T314" s="87" t="s">
        <v>75</v>
      </c>
      <c r="U314" s="87"/>
      <c r="V314" s="87" t="s">
        <v>75</v>
      </c>
      <c r="W314" s="87"/>
      <c r="X314" s="88" t="s">
        <v>75</v>
      </c>
      <c r="Y314" s="88" t="s">
        <v>75</v>
      </c>
      <c r="Z314" s="88"/>
      <c r="AA314" s="88"/>
      <c r="AB314" s="89" t="s">
        <v>75</v>
      </c>
      <c r="AC314" s="89" t="s">
        <v>75</v>
      </c>
    </row>
    <row r="315" spans="14:29" ht="15.75" x14ac:dyDescent="0.25">
      <c r="N315" s="85">
        <v>46081</v>
      </c>
      <c r="O315" s="86" t="s">
        <v>75</v>
      </c>
      <c r="P315" s="86" t="s">
        <v>75</v>
      </c>
      <c r="Q315" s="86" t="s">
        <v>75</v>
      </c>
      <c r="R315" s="86" t="s">
        <v>75</v>
      </c>
      <c r="S315" s="86"/>
      <c r="T315" s="87" t="s">
        <v>75</v>
      </c>
      <c r="U315" s="87"/>
      <c r="V315" s="87" t="s">
        <v>75</v>
      </c>
      <c r="W315" s="87"/>
      <c r="X315" s="88" t="s">
        <v>75</v>
      </c>
      <c r="Y315" s="88" t="s">
        <v>75</v>
      </c>
      <c r="Z315" s="88"/>
      <c r="AA315" s="88"/>
      <c r="AB315" s="89" t="s">
        <v>75</v>
      </c>
      <c r="AC315" s="89" t="s">
        <v>75</v>
      </c>
    </row>
    <row r="316" spans="14:29" ht="15.75" x14ac:dyDescent="0.25">
      <c r="N316" s="85">
        <v>46112</v>
      </c>
      <c r="O316" s="86" t="s">
        <v>75</v>
      </c>
      <c r="P316" s="86" t="s">
        <v>75</v>
      </c>
      <c r="Q316" s="86" t="s">
        <v>75</v>
      </c>
      <c r="R316" s="86" t="s">
        <v>75</v>
      </c>
      <c r="S316" s="86"/>
      <c r="T316" s="87" t="s">
        <v>75</v>
      </c>
      <c r="U316" s="87"/>
      <c r="V316" s="87" t="s">
        <v>75</v>
      </c>
      <c r="W316" s="87"/>
      <c r="X316" s="88" t="s">
        <v>75</v>
      </c>
      <c r="Y316" s="88" t="s">
        <v>75</v>
      </c>
      <c r="Z316" s="88"/>
      <c r="AA316" s="88"/>
      <c r="AB316" s="89" t="s">
        <v>75</v>
      </c>
      <c r="AC316" s="89" t="s">
        <v>75</v>
      </c>
    </row>
    <row r="317" spans="14:29" ht="15.75" x14ac:dyDescent="0.25">
      <c r="N317" s="85">
        <v>46142</v>
      </c>
      <c r="O317" s="86" t="s">
        <v>75</v>
      </c>
      <c r="P317" s="86" t="s">
        <v>75</v>
      </c>
      <c r="Q317" s="86" t="s">
        <v>75</v>
      </c>
      <c r="R317" s="86" t="s">
        <v>75</v>
      </c>
      <c r="S317" s="86"/>
      <c r="T317" s="87" t="s">
        <v>75</v>
      </c>
      <c r="U317" s="87"/>
      <c r="V317" s="87" t="s">
        <v>75</v>
      </c>
      <c r="W317" s="87"/>
      <c r="X317" s="88" t="s">
        <v>75</v>
      </c>
      <c r="Y317" s="88" t="s">
        <v>75</v>
      </c>
      <c r="Z317" s="88"/>
      <c r="AA317" s="88"/>
      <c r="AB317" s="89" t="s">
        <v>75</v>
      </c>
      <c r="AC317" s="89" t="s">
        <v>75</v>
      </c>
    </row>
    <row r="318" spans="14:29" ht="15.75" x14ac:dyDescent="0.25">
      <c r="N318" s="85">
        <v>46173</v>
      </c>
      <c r="O318" s="86" t="s">
        <v>75</v>
      </c>
      <c r="P318" s="86" t="s">
        <v>75</v>
      </c>
      <c r="Q318" s="86" t="s">
        <v>75</v>
      </c>
      <c r="R318" s="86" t="s">
        <v>75</v>
      </c>
      <c r="S318" s="86"/>
      <c r="T318" s="87" t="s">
        <v>75</v>
      </c>
      <c r="U318" s="87"/>
      <c r="V318" s="87" t="s">
        <v>75</v>
      </c>
      <c r="W318" s="87"/>
      <c r="X318" s="88" t="s">
        <v>75</v>
      </c>
      <c r="Y318" s="88" t="s">
        <v>75</v>
      </c>
      <c r="Z318" s="88"/>
      <c r="AA318" s="88"/>
      <c r="AB318" s="89" t="s">
        <v>75</v>
      </c>
      <c r="AC318" s="89" t="s">
        <v>75</v>
      </c>
    </row>
    <row r="319" spans="14:29" ht="15.75" x14ac:dyDescent="0.25">
      <c r="N319" s="85">
        <v>46203</v>
      </c>
      <c r="O319" s="86" t="s">
        <v>75</v>
      </c>
      <c r="P319" s="86" t="s">
        <v>75</v>
      </c>
      <c r="Q319" s="86" t="s">
        <v>75</v>
      </c>
      <c r="R319" s="86" t="s">
        <v>75</v>
      </c>
      <c r="S319" s="86"/>
      <c r="T319" s="87" t="s">
        <v>75</v>
      </c>
      <c r="U319" s="87"/>
      <c r="V319" s="87" t="s">
        <v>75</v>
      </c>
      <c r="W319" s="87"/>
      <c r="X319" s="88" t="s">
        <v>75</v>
      </c>
      <c r="Y319" s="88" t="s">
        <v>75</v>
      </c>
      <c r="Z319" s="88"/>
      <c r="AA319" s="88"/>
      <c r="AB319" s="89" t="s">
        <v>75</v>
      </c>
      <c r="AC319" s="89" t="s">
        <v>75</v>
      </c>
    </row>
    <row r="320" spans="14:29" ht="15.75" x14ac:dyDescent="0.25">
      <c r="N320" s="85">
        <v>46234</v>
      </c>
      <c r="O320" s="86" t="s">
        <v>75</v>
      </c>
      <c r="P320" s="86" t="s">
        <v>75</v>
      </c>
      <c r="Q320" s="86" t="s">
        <v>75</v>
      </c>
      <c r="R320" s="86" t="s">
        <v>75</v>
      </c>
      <c r="S320" s="86"/>
      <c r="T320" s="87" t="s">
        <v>75</v>
      </c>
      <c r="U320" s="87"/>
      <c r="V320" s="87" t="s">
        <v>75</v>
      </c>
      <c r="W320" s="87"/>
      <c r="X320" s="88" t="s">
        <v>75</v>
      </c>
      <c r="Y320" s="88" t="s">
        <v>75</v>
      </c>
      <c r="Z320" s="88"/>
      <c r="AA320" s="88"/>
      <c r="AB320" s="89" t="s">
        <v>75</v>
      </c>
      <c r="AC320" s="89" t="s">
        <v>75</v>
      </c>
    </row>
    <row r="321" spans="14:29" ht="15.75" x14ac:dyDescent="0.25">
      <c r="N321" s="85">
        <v>46265</v>
      </c>
      <c r="O321" s="86" t="s">
        <v>75</v>
      </c>
      <c r="P321" s="86" t="s">
        <v>75</v>
      </c>
      <c r="Q321" s="86" t="s">
        <v>75</v>
      </c>
      <c r="R321" s="86" t="s">
        <v>75</v>
      </c>
      <c r="S321" s="86"/>
      <c r="T321" s="87" t="s">
        <v>75</v>
      </c>
      <c r="U321" s="87"/>
      <c r="V321" s="87" t="s">
        <v>75</v>
      </c>
      <c r="W321" s="87"/>
      <c r="X321" s="88" t="s">
        <v>75</v>
      </c>
      <c r="Y321" s="88" t="s">
        <v>75</v>
      </c>
      <c r="Z321" s="88"/>
      <c r="AA321" s="88"/>
      <c r="AB321" s="89" t="s">
        <v>75</v>
      </c>
      <c r="AC321" s="89" t="s">
        <v>75</v>
      </c>
    </row>
    <row r="322" spans="14:29" ht="15.75" x14ac:dyDescent="0.25">
      <c r="N322" s="85">
        <v>46295</v>
      </c>
      <c r="O322" s="86" t="s">
        <v>75</v>
      </c>
      <c r="P322" s="86" t="s">
        <v>75</v>
      </c>
      <c r="Q322" s="86" t="s">
        <v>75</v>
      </c>
      <c r="R322" s="86" t="s">
        <v>75</v>
      </c>
      <c r="S322" s="86"/>
      <c r="T322" s="87" t="s">
        <v>75</v>
      </c>
      <c r="U322" s="87"/>
      <c r="V322" s="87" t="s">
        <v>75</v>
      </c>
      <c r="W322" s="87"/>
      <c r="X322" s="88" t="s">
        <v>75</v>
      </c>
      <c r="Y322" s="88" t="s">
        <v>75</v>
      </c>
      <c r="Z322" s="88"/>
      <c r="AA322" s="88"/>
      <c r="AB322" s="89" t="s">
        <v>75</v>
      </c>
      <c r="AC322" s="89" t="s">
        <v>75</v>
      </c>
    </row>
    <row r="323" spans="14:29" ht="15.75" x14ac:dyDescent="0.25">
      <c r="N323" s="85">
        <v>46326</v>
      </c>
      <c r="O323" s="86" t="s">
        <v>75</v>
      </c>
      <c r="P323" s="86" t="s">
        <v>75</v>
      </c>
      <c r="Q323" s="86" t="s">
        <v>75</v>
      </c>
      <c r="R323" s="86" t="s">
        <v>75</v>
      </c>
      <c r="S323" s="86"/>
      <c r="T323" s="87" t="s">
        <v>75</v>
      </c>
      <c r="U323" s="87"/>
      <c r="V323" s="87" t="s">
        <v>75</v>
      </c>
      <c r="W323" s="87"/>
      <c r="X323" s="88" t="s">
        <v>75</v>
      </c>
      <c r="Y323" s="88" t="s">
        <v>75</v>
      </c>
      <c r="Z323" s="88"/>
      <c r="AA323" s="88"/>
      <c r="AB323" s="89" t="s">
        <v>75</v>
      </c>
      <c r="AC323" s="89" t="s">
        <v>75</v>
      </c>
    </row>
    <row r="324" spans="14:29" ht="15.75" x14ac:dyDescent="0.25">
      <c r="N324" s="85">
        <v>46356</v>
      </c>
      <c r="O324" s="86" t="s">
        <v>75</v>
      </c>
      <c r="P324" s="86" t="s">
        <v>75</v>
      </c>
      <c r="Q324" s="86" t="s">
        <v>75</v>
      </c>
      <c r="R324" s="86" t="s">
        <v>75</v>
      </c>
      <c r="S324" s="86"/>
      <c r="T324" s="87" t="s">
        <v>75</v>
      </c>
      <c r="U324" s="87"/>
      <c r="V324" s="87" t="s">
        <v>75</v>
      </c>
      <c r="W324" s="87"/>
      <c r="X324" s="88" t="s">
        <v>75</v>
      </c>
      <c r="Y324" s="88" t="s">
        <v>75</v>
      </c>
      <c r="Z324" s="88"/>
      <c r="AA324" s="88"/>
      <c r="AB324" s="89" t="s">
        <v>75</v>
      </c>
      <c r="AC324" s="89" t="s">
        <v>75</v>
      </c>
    </row>
    <row r="325" spans="14:29" ht="15.75" x14ac:dyDescent="0.25">
      <c r="N325" s="85">
        <v>46387</v>
      </c>
      <c r="O325" s="86" t="s">
        <v>75</v>
      </c>
      <c r="P325" s="86" t="s">
        <v>75</v>
      </c>
      <c r="Q325" s="86" t="s">
        <v>75</v>
      </c>
      <c r="R325" s="86" t="s">
        <v>75</v>
      </c>
      <c r="S325" s="86"/>
      <c r="T325" s="87" t="s">
        <v>75</v>
      </c>
      <c r="U325" s="87"/>
      <c r="V325" s="87" t="s">
        <v>75</v>
      </c>
      <c r="W325" s="87"/>
      <c r="X325" s="88" t="s">
        <v>75</v>
      </c>
      <c r="Y325" s="88" t="s">
        <v>75</v>
      </c>
      <c r="Z325" s="88"/>
      <c r="AA325" s="88"/>
      <c r="AB325" s="89" t="s">
        <v>75</v>
      </c>
      <c r="AC325" s="89" t="s">
        <v>75</v>
      </c>
    </row>
    <row r="326" spans="14:29" ht="15.75" x14ac:dyDescent="0.25">
      <c r="N326" s="85">
        <v>46418</v>
      </c>
      <c r="O326" s="86" t="s">
        <v>75</v>
      </c>
      <c r="P326" s="86" t="s">
        <v>75</v>
      </c>
      <c r="Q326" s="86" t="s">
        <v>75</v>
      </c>
      <c r="R326" s="86" t="s">
        <v>75</v>
      </c>
      <c r="S326" s="86"/>
      <c r="T326" s="87" t="s">
        <v>75</v>
      </c>
      <c r="U326" s="87"/>
      <c r="V326" s="87" t="s">
        <v>75</v>
      </c>
      <c r="W326" s="87"/>
      <c r="X326" s="88" t="s">
        <v>75</v>
      </c>
      <c r="Y326" s="88" t="s">
        <v>75</v>
      </c>
      <c r="Z326" s="88"/>
      <c r="AA326" s="88"/>
      <c r="AB326" s="89" t="s">
        <v>75</v>
      </c>
      <c r="AC326" s="89" t="s">
        <v>75</v>
      </c>
    </row>
    <row r="327" spans="14:29" ht="15.75" x14ac:dyDescent="0.25">
      <c r="N327" s="85">
        <v>46446</v>
      </c>
      <c r="O327" s="86" t="s">
        <v>75</v>
      </c>
      <c r="P327" s="86" t="s">
        <v>75</v>
      </c>
      <c r="Q327" s="86" t="s">
        <v>75</v>
      </c>
      <c r="R327" s="86" t="s">
        <v>75</v>
      </c>
      <c r="S327" s="86"/>
      <c r="T327" s="87" t="s">
        <v>75</v>
      </c>
      <c r="U327" s="87"/>
      <c r="V327" s="87" t="s">
        <v>75</v>
      </c>
      <c r="W327" s="87"/>
      <c r="X327" s="88" t="s">
        <v>75</v>
      </c>
      <c r="Y327" s="88" t="s">
        <v>75</v>
      </c>
      <c r="Z327" s="88"/>
      <c r="AA327" s="88"/>
      <c r="AB327" s="89" t="s">
        <v>75</v>
      </c>
      <c r="AC327" s="89" t="s">
        <v>75</v>
      </c>
    </row>
    <row r="328" spans="14:29" ht="15.75" x14ac:dyDescent="0.25">
      <c r="N328" s="85">
        <v>46477</v>
      </c>
      <c r="O328" s="86" t="s">
        <v>75</v>
      </c>
      <c r="P328" s="86" t="s">
        <v>75</v>
      </c>
      <c r="Q328" s="86" t="s">
        <v>75</v>
      </c>
      <c r="R328" s="86" t="s">
        <v>75</v>
      </c>
      <c r="S328" s="86"/>
      <c r="T328" s="87" t="s">
        <v>75</v>
      </c>
      <c r="U328" s="87"/>
      <c r="V328" s="87" t="s">
        <v>75</v>
      </c>
      <c r="W328" s="87"/>
      <c r="X328" s="88" t="s">
        <v>75</v>
      </c>
      <c r="Y328" s="88" t="s">
        <v>75</v>
      </c>
      <c r="Z328" s="88"/>
      <c r="AA328" s="88"/>
      <c r="AB328" s="89" t="s">
        <v>75</v>
      </c>
      <c r="AC328" s="89" t="s">
        <v>75</v>
      </c>
    </row>
    <row r="329" spans="14:29" ht="15.75" x14ac:dyDescent="0.25">
      <c r="N329" s="85">
        <v>46507</v>
      </c>
      <c r="O329" s="86" t="s">
        <v>75</v>
      </c>
      <c r="P329" s="86" t="s">
        <v>75</v>
      </c>
      <c r="Q329" s="86" t="s">
        <v>75</v>
      </c>
      <c r="R329" s="86" t="s">
        <v>75</v>
      </c>
      <c r="S329" s="86"/>
      <c r="T329" s="87" t="s">
        <v>75</v>
      </c>
      <c r="U329" s="87"/>
      <c r="V329" s="87" t="s">
        <v>75</v>
      </c>
      <c r="W329" s="87"/>
      <c r="X329" s="88" t="s">
        <v>75</v>
      </c>
      <c r="Y329" s="88" t="s">
        <v>75</v>
      </c>
      <c r="Z329" s="88"/>
      <c r="AA329" s="88"/>
      <c r="AB329" s="89" t="s">
        <v>75</v>
      </c>
      <c r="AC329" s="89" t="s">
        <v>75</v>
      </c>
    </row>
    <row r="330" spans="14:29" ht="15.75" x14ac:dyDescent="0.25">
      <c r="N330" s="85">
        <v>46538</v>
      </c>
      <c r="O330" s="86" t="s">
        <v>75</v>
      </c>
      <c r="P330" s="86" t="s">
        <v>75</v>
      </c>
      <c r="Q330" s="86" t="s">
        <v>75</v>
      </c>
      <c r="R330" s="86" t="s">
        <v>75</v>
      </c>
      <c r="S330" s="86"/>
      <c r="T330" s="87" t="s">
        <v>75</v>
      </c>
      <c r="U330" s="87"/>
      <c r="V330" s="87" t="s">
        <v>75</v>
      </c>
      <c r="W330" s="87"/>
      <c r="X330" s="88" t="s">
        <v>75</v>
      </c>
      <c r="Y330" s="88" t="s">
        <v>75</v>
      </c>
      <c r="Z330" s="88"/>
      <c r="AA330" s="88"/>
      <c r="AB330" s="89" t="s">
        <v>75</v>
      </c>
      <c r="AC330" s="89" t="s">
        <v>75</v>
      </c>
    </row>
    <row r="331" spans="14:29" ht="15.75" x14ac:dyDescent="0.25">
      <c r="N331" s="85">
        <v>46568</v>
      </c>
      <c r="O331" s="86" t="s">
        <v>75</v>
      </c>
      <c r="P331" s="86" t="s">
        <v>75</v>
      </c>
      <c r="Q331" s="86" t="s">
        <v>75</v>
      </c>
      <c r="R331" s="86" t="s">
        <v>75</v>
      </c>
      <c r="S331" s="86"/>
      <c r="T331" s="87" t="s">
        <v>75</v>
      </c>
      <c r="U331" s="87"/>
      <c r="V331" s="87" t="s">
        <v>75</v>
      </c>
      <c r="W331" s="87"/>
      <c r="X331" s="88" t="s">
        <v>75</v>
      </c>
      <c r="Y331" s="88" t="s">
        <v>75</v>
      </c>
      <c r="Z331" s="88"/>
      <c r="AA331" s="88"/>
      <c r="AB331" s="89" t="s">
        <v>75</v>
      </c>
      <c r="AC331" s="89" t="s">
        <v>75</v>
      </c>
    </row>
    <row r="332" spans="14:29" ht="15.75" x14ac:dyDescent="0.25">
      <c r="N332" s="85">
        <v>46599</v>
      </c>
      <c r="O332" s="86" t="s">
        <v>75</v>
      </c>
      <c r="P332" s="86" t="s">
        <v>75</v>
      </c>
      <c r="Q332" s="86" t="s">
        <v>75</v>
      </c>
      <c r="R332" s="86" t="s">
        <v>75</v>
      </c>
      <c r="S332" s="86"/>
      <c r="T332" s="87" t="s">
        <v>75</v>
      </c>
      <c r="U332" s="87"/>
      <c r="V332" s="87" t="s">
        <v>75</v>
      </c>
      <c r="W332" s="87"/>
      <c r="X332" s="88" t="s">
        <v>75</v>
      </c>
      <c r="Y332" s="88" t="s">
        <v>75</v>
      </c>
      <c r="Z332" s="88"/>
      <c r="AA332" s="88"/>
      <c r="AB332" s="89" t="s">
        <v>75</v>
      </c>
      <c r="AC332" s="89" t="s">
        <v>75</v>
      </c>
    </row>
    <row r="333" spans="14:29" ht="15.75" x14ac:dyDescent="0.25">
      <c r="N333" s="85">
        <v>46630</v>
      </c>
      <c r="O333" s="86" t="s">
        <v>75</v>
      </c>
      <c r="P333" s="86" t="s">
        <v>75</v>
      </c>
      <c r="Q333" s="86" t="s">
        <v>75</v>
      </c>
      <c r="R333" s="86" t="s">
        <v>75</v>
      </c>
      <c r="S333" s="86"/>
      <c r="T333" s="87" t="s">
        <v>75</v>
      </c>
      <c r="U333" s="87"/>
      <c r="V333" s="87" t="s">
        <v>75</v>
      </c>
      <c r="W333" s="87"/>
      <c r="X333" s="88" t="s">
        <v>75</v>
      </c>
      <c r="Y333" s="88" t="s">
        <v>75</v>
      </c>
      <c r="Z333" s="88"/>
      <c r="AA333" s="88"/>
      <c r="AB333" s="89" t="s">
        <v>75</v>
      </c>
      <c r="AC333" s="89" t="s">
        <v>75</v>
      </c>
    </row>
    <row r="334" spans="14:29" ht="15.75" x14ac:dyDescent="0.25">
      <c r="N334" s="85">
        <v>46660</v>
      </c>
      <c r="O334" s="86" t="s">
        <v>75</v>
      </c>
      <c r="P334" s="86" t="s">
        <v>75</v>
      </c>
      <c r="Q334" s="86" t="s">
        <v>75</v>
      </c>
      <c r="R334" s="86" t="s">
        <v>75</v>
      </c>
      <c r="S334" s="86"/>
      <c r="T334" s="87" t="s">
        <v>75</v>
      </c>
      <c r="U334" s="87"/>
      <c r="V334" s="87" t="s">
        <v>75</v>
      </c>
      <c r="W334" s="87"/>
      <c r="X334" s="88" t="s">
        <v>75</v>
      </c>
      <c r="Y334" s="88" t="s">
        <v>75</v>
      </c>
      <c r="Z334" s="88"/>
      <c r="AA334" s="88"/>
      <c r="AB334" s="89" t="s">
        <v>75</v>
      </c>
      <c r="AC334" s="89" t="s">
        <v>75</v>
      </c>
    </row>
    <row r="335" spans="14:29" ht="15.75" x14ac:dyDescent="0.25">
      <c r="N335" s="85">
        <v>46691</v>
      </c>
      <c r="O335" s="86" t="s">
        <v>75</v>
      </c>
      <c r="P335" s="86" t="s">
        <v>75</v>
      </c>
      <c r="Q335" s="86" t="s">
        <v>75</v>
      </c>
      <c r="R335" s="86" t="s">
        <v>75</v>
      </c>
      <c r="S335" s="86"/>
      <c r="T335" s="87" t="s">
        <v>75</v>
      </c>
      <c r="U335" s="87"/>
      <c r="V335" s="87" t="s">
        <v>75</v>
      </c>
      <c r="W335" s="87"/>
      <c r="X335" s="88" t="s">
        <v>75</v>
      </c>
      <c r="Y335" s="88" t="s">
        <v>75</v>
      </c>
      <c r="Z335" s="88"/>
      <c r="AA335" s="88"/>
      <c r="AB335" s="89" t="s">
        <v>75</v>
      </c>
      <c r="AC335" s="89" t="s">
        <v>75</v>
      </c>
    </row>
    <row r="336" spans="14:29" ht="15.75" x14ac:dyDescent="0.25">
      <c r="N336" s="85">
        <v>46721</v>
      </c>
      <c r="O336" s="86" t="s">
        <v>75</v>
      </c>
      <c r="P336" s="86" t="s">
        <v>75</v>
      </c>
      <c r="Q336" s="86" t="s">
        <v>75</v>
      </c>
      <c r="R336" s="86" t="s">
        <v>75</v>
      </c>
      <c r="S336" s="86"/>
      <c r="T336" s="87" t="s">
        <v>75</v>
      </c>
      <c r="U336" s="87"/>
      <c r="V336" s="87" t="s">
        <v>75</v>
      </c>
      <c r="W336" s="87"/>
      <c r="X336" s="88" t="s">
        <v>75</v>
      </c>
      <c r="Y336" s="88" t="s">
        <v>75</v>
      </c>
      <c r="Z336" s="88"/>
      <c r="AA336" s="88"/>
      <c r="AB336" s="89" t="s">
        <v>75</v>
      </c>
      <c r="AC336" s="89" t="s">
        <v>75</v>
      </c>
    </row>
    <row r="337" spans="14:29" ht="15.75" x14ac:dyDescent="0.25">
      <c r="N337" s="85">
        <v>46752</v>
      </c>
      <c r="O337" s="86" t="s">
        <v>75</v>
      </c>
      <c r="P337" s="86" t="s">
        <v>75</v>
      </c>
      <c r="Q337" s="86" t="s">
        <v>75</v>
      </c>
      <c r="R337" s="86" t="s">
        <v>75</v>
      </c>
      <c r="S337" s="86"/>
      <c r="T337" s="87" t="s">
        <v>75</v>
      </c>
      <c r="U337" s="87"/>
      <c r="V337" s="87" t="s">
        <v>75</v>
      </c>
      <c r="W337" s="87"/>
      <c r="X337" s="88" t="s">
        <v>75</v>
      </c>
      <c r="Y337" s="88" t="s">
        <v>75</v>
      </c>
      <c r="Z337" s="88"/>
      <c r="AA337" s="88"/>
      <c r="AB337" s="89" t="s">
        <v>75</v>
      </c>
      <c r="AC337" s="89" t="s">
        <v>75</v>
      </c>
    </row>
    <row r="338" spans="14:29" ht="15.75" x14ac:dyDescent="0.25">
      <c r="N338" s="85">
        <v>46783</v>
      </c>
      <c r="O338" s="86" t="s">
        <v>75</v>
      </c>
      <c r="P338" s="86" t="s">
        <v>75</v>
      </c>
      <c r="Q338" s="86" t="s">
        <v>75</v>
      </c>
      <c r="R338" s="86" t="s">
        <v>75</v>
      </c>
      <c r="S338" s="86"/>
      <c r="T338" s="87" t="s">
        <v>75</v>
      </c>
      <c r="U338" s="87"/>
      <c r="V338" s="87" t="s">
        <v>75</v>
      </c>
      <c r="W338" s="87"/>
      <c r="X338" s="88" t="s">
        <v>75</v>
      </c>
      <c r="Y338" s="88" t="s">
        <v>75</v>
      </c>
      <c r="Z338" s="88"/>
      <c r="AA338" s="88"/>
      <c r="AB338" s="89" t="s">
        <v>75</v>
      </c>
      <c r="AC338" s="89" t="s">
        <v>75</v>
      </c>
    </row>
    <row r="339" spans="14:29" ht="15.75" x14ac:dyDescent="0.25">
      <c r="N339" s="85">
        <v>46812</v>
      </c>
      <c r="O339" s="86" t="s">
        <v>75</v>
      </c>
      <c r="P339" s="86" t="s">
        <v>75</v>
      </c>
      <c r="Q339" s="86" t="s">
        <v>75</v>
      </c>
      <c r="R339" s="86" t="s">
        <v>75</v>
      </c>
      <c r="S339" s="86"/>
      <c r="T339" s="87" t="s">
        <v>75</v>
      </c>
      <c r="U339" s="87"/>
      <c r="V339" s="87" t="s">
        <v>75</v>
      </c>
      <c r="W339" s="87"/>
      <c r="X339" s="88" t="s">
        <v>75</v>
      </c>
      <c r="Y339" s="88" t="s">
        <v>75</v>
      </c>
      <c r="Z339" s="88"/>
      <c r="AA339" s="88"/>
      <c r="AB339" s="89" t="s">
        <v>75</v>
      </c>
      <c r="AC339" s="89" t="s">
        <v>75</v>
      </c>
    </row>
    <row r="340" spans="14:29" ht="15.75" x14ac:dyDescent="0.25">
      <c r="N340" s="85">
        <v>46843</v>
      </c>
      <c r="O340" s="86" t="s">
        <v>75</v>
      </c>
      <c r="P340" s="86" t="s">
        <v>75</v>
      </c>
      <c r="Q340" s="86" t="s">
        <v>75</v>
      </c>
      <c r="R340" s="86" t="s">
        <v>75</v>
      </c>
      <c r="S340" s="86"/>
      <c r="T340" s="87" t="s">
        <v>75</v>
      </c>
      <c r="U340" s="87"/>
      <c r="V340" s="87" t="s">
        <v>75</v>
      </c>
      <c r="W340" s="87"/>
      <c r="X340" s="88" t="s">
        <v>75</v>
      </c>
      <c r="Y340" s="88" t="s">
        <v>75</v>
      </c>
      <c r="Z340" s="88"/>
      <c r="AA340" s="88"/>
      <c r="AB340" s="89" t="s">
        <v>75</v>
      </c>
      <c r="AC340" s="89" t="s">
        <v>75</v>
      </c>
    </row>
    <row r="341" spans="14:29" ht="15.75" x14ac:dyDescent="0.25">
      <c r="N341" s="85">
        <v>46873</v>
      </c>
      <c r="O341" s="86" t="s">
        <v>75</v>
      </c>
      <c r="P341" s="86" t="s">
        <v>75</v>
      </c>
      <c r="Q341" s="86" t="s">
        <v>75</v>
      </c>
      <c r="R341" s="86" t="s">
        <v>75</v>
      </c>
      <c r="S341" s="86"/>
      <c r="T341" s="87" t="s">
        <v>75</v>
      </c>
      <c r="U341" s="87"/>
      <c r="V341" s="87" t="s">
        <v>75</v>
      </c>
      <c r="W341" s="87"/>
      <c r="X341" s="88" t="s">
        <v>75</v>
      </c>
      <c r="Y341" s="88" t="s">
        <v>75</v>
      </c>
      <c r="Z341" s="88"/>
      <c r="AA341" s="88"/>
      <c r="AB341" s="89" t="s">
        <v>75</v>
      </c>
      <c r="AC341" s="89" t="s">
        <v>75</v>
      </c>
    </row>
    <row r="342" spans="14:29" ht="15.75" x14ac:dyDescent="0.25">
      <c r="N342" s="85">
        <v>46904</v>
      </c>
      <c r="O342" s="86" t="s">
        <v>75</v>
      </c>
      <c r="P342" s="86" t="s">
        <v>75</v>
      </c>
      <c r="Q342" s="86" t="s">
        <v>75</v>
      </c>
      <c r="R342" s="86" t="s">
        <v>75</v>
      </c>
      <c r="S342" s="86"/>
      <c r="T342" s="87" t="s">
        <v>75</v>
      </c>
      <c r="U342" s="87"/>
      <c r="V342" s="87" t="s">
        <v>75</v>
      </c>
      <c r="W342" s="87"/>
      <c r="X342" s="88" t="s">
        <v>75</v>
      </c>
      <c r="Y342" s="88" t="s">
        <v>75</v>
      </c>
      <c r="Z342" s="88"/>
      <c r="AA342" s="88"/>
      <c r="AB342" s="89" t="s">
        <v>75</v>
      </c>
      <c r="AC342" s="89" t="s">
        <v>75</v>
      </c>
    </row>
    <row r="343" spans="14:29" ht="15.75" x14ac:dyDescent="0.25">
      <c r="N343" s="85">
        <v>46934</v>
      </c>
      <c r="O343" s="86" t="s">
        <v>75</v>
      </c>
      <c r="P343" s="86" t="s">
        <v>75</v>
      </c>
      <c r="Q343" s="86" t="s">
        <v>75</v>
      </c>
      <c r="R343" s="86" t="s">
        <v>75</v>
      </c>
      <c r="S343" s="86"/>
      <c r="T343" s="87" t="s">
        <v>75</v>
      </c>
      <c r="U343" s="87"/>
      <c r="V343" s="87" t="s">
        <v>75</v>
      </c>
      <c r="W343" s="87"/>
      <c r="X343" s="88" t="s">
        <v>75</v>
      </c>
      <c r="Y343" s="88" t="s">
        <v>75</v>
      </c>
      <c r="Z343" s="88"/>
      <c r="AA343" s="88"/>
      <c r="AB343" s="89" t="s">
        <v>75</v>
      </c>
      <c r="AC343" s="89" t="s">
        <v>75</v>
      </c>
    </row>
    <row r="344" spans="14:29" ht="15.75" x14ac:dyDescent="0.25">
      <c r="N344" s="85">
        <v>46965</v>
      </c>
      <c r="O344" s="86" t="s">
        <v>75</v>
      </c>
      <c r="P344" s="86" t="s">
        <v>75</v>
      </c>
      <c r="Q344" s="86" t="s">
        <v>75</v>
      </c>
      <c r="R344" s="86" t="s">
        <v>75</v>
      </c>
      <c r="S344" s="86"/>
      <c r="T344" s="87" t="s">
        <v>75</v>
      </c>
      <c r="U344" s="87"/>
      <c r="V344" s="87" t="s">
        <v>75</v>
      </c>
      <c r="W344" s="87"/>
      <c r="X344" s="88" t="s">
        <v>75</v>
      </c>
      <c r="Y344" s="88" t="s">
        <v>75</v>
      </c>
      <c r="Z344" s="88"/>
      <c r="AA344" s="88"/>
      <c r="AB344" s="89" t="s">
        <v>75</v>
      </c>
      <c r="AC344" s="89" t="s">
        <v>75</v>
      </c>
    </row>
    <row r="345" spans="14:29" ht="15.75" x14ac:dyDescent="0.25">
      <c r="N345" s="85">
        <v>46996</v>
      </c>
      <c r="O345" s="86" t="s">
        <v>75</v>
      </c>
      <c r="P345" s="86" t="s">
        <v>75</v>
      </c>
      <c r="Q345" s="86" t="s">
        <v>75</v>
      </c>
      <c r="R345" s="86" t="s">
        <v>75</v>
      </c>
      <c r="S345" s="86"/>
      <c r="T345" s="87" t="s">
        <v>75</v>
      </c>
      <c r="U345" s="87"/>
      <c r="V345" s="87" t="s">
        <v>75</v>
      </c>
      <c r="W345" s="87"/>
      <c r="X345" s="88" t="s">
        <v>75</v>
      </c>
      <c r="Y345" s="88" t="s">
        <v>75</v>
      </c>
      <c r="Z345" s="88"/>
      <c r="AA345" s="88"/>
      <c r="AB345" s="89" t="s">
        <v>75</v>
      </c>
      <c r="AC345" s="89" t="s">
        <v>75</v>
      </c>
    </row>
    <row r="346" spans="14:29" ht="15.75" x14ac:dyDescent="0.25">
      <c r="N346" s="85">
        <v>47026</v>
      </c>
      <c r="O346" s="86" t="s">
        <v>75</v>
      </c>
      <c r="P346" s="86" t="s">
        <v>75</v>
      </c>
      <c r="Q346" s="86" t="s">
        <v>75</v>
      </c>
      <c r="R346" s="86" t="s">
        <v>75</v>
      </c>
      <c r="S346" s="86"/>
      <c r="T346" s="87" t="s">
        <v>75</v>
      </c>
      <c r="U346" s="87"/>
      <c r="V346" s="87" t="s">
        <v>75</v>
      </c>
      <c r="W346" s="87"/>
      <c r="X346" s="88" t="s">
        <v>75</v>
      </c>
      <c r="Y346" s="88" t="s">
        <v>75</v>
      </c>
      <c r="Z346" s="88"/>
      <c r="AA346" s="88"/>
      <c r="AB346" s="89" t="s">
        <v>75</v>
      </c>
      <c r="AC346" s="89" t="s">
        <v>75</v>
      </c>
    </row>
    <row r="347" spans="14:29" ht="15.75" x14ac:dyDescent="0.25">
      <c r="N347" s="85">
        <v>47057</v>
      </c>
      <c r="O347" s="86" t="s">
        <v>75</v>
      </c>
      <c r="P347" s="86" t="s">
        <v>75</v>
      </c>
      <c r="Q347" s="86" t="s">
        <v>75</v>
      </c>
      <c r="R347" s="86" t="s">
        <v>75</v>
      </c>
      <c r="S347" s="86"/>
      <c r="T347" s="87" t="s">
        <v>75</v>
      </c>
      <c r="U347" s="87"/>
      <c r="V347" s="87" t="s">
        <v>75</v>
      </c>
      <c r="W347" s="87"/>
      <c r="X347" s="88" t="s">
        <v>75</v>
      </c>
      <c r="Y347" s="88" t="s">
        <v>75</v>
      </c>
      <c r="Z347" s="88"/>
      <c r="AA347" s="88"/>
      <c r="AB347" s="89" t="s">
        <v>75</v>
      </c>
      <c r="AC347" s="89" t="s">
        <v>75</v>
      </c>
    </row>
    <row r="348" spans="14:29" ht="15.75" x14ac:dyDescent="0.25">
      <c r="N348" s="85">
        <v>47087</v>
      </c>
      <c r="O348" s="86" t="s">
        <v>75</v>
      </c>
      <c r="P348" s="86" t="s">
        <v>75</v>
      </c>
      <c r="Q348" s="86" t="s">
        <v>75</v>
      </c>
      <c r="R348" s="86" t="s">
        <v>75</v>
      </c>
      <c r="S348" s="86"/>
      <c r="T348" s="87" t="s">
        <v>75</v>
      </c>
      <c r="U348" s="87"/>
      <c r="V348" s="87" t="s">
        <v>75</v>
      </c>
      <c r="W348" s="87"/>
      <c r="X348" s="88" t="s">
        <v>75</v>
      </c>
      <c r="Y348" s="88" t="s">
        <v>75</v>
      </c>
      <c r="Z348" s="88"/>
      <c r="AA348" s="88"/>
      <c r="AB348" s="89" t="s">
        <v>75</v>
      </c>
      <c r="AC348" s="89" t="s">
        <v>75</v>
      </c>
    </row>
    <row r="349" spans="14:29" ht="15.75" x14ac:dyDescent="0.25">
      <c r="N349" s="85">
        <v>47118</v>
      </c>
      <c r="O349" s="86" t="s">
        <v>75</v>
      </c>
      <c r="P349" s="86" t="s">
        <v>75</v>
      </c>
      <c r="Q349" s="86" t="s">
        <v>75</v>
      </c>
      <c r="R349" s="86" t="s">
        <v>75</v>
      </c>
      <c r="S349" s="86"/>
      <c r="T349" s="87" t="s">
        <v>75</v>
      </c>
      <c r="U349" s="87"/>
      <c r="V349" s="87" t="s">
        <v>75</v>
      </c>
      <c r="W349" s="87"/>
      <c r="X349" s="88" t="s">
        <v>75</v>
      </c>
      <c r="Y349" s="88" t="s">
        <v>75</v>
      </c>
      <c r="Z349" s="88"/>
      <c r="AA349" s="88"/>
      <c r="AB349" s="89" t="s">
        <v>75</v>
      </c>
      <c r="AC349" s="89" t="s">
        <v>75</v>
      </c>
    </row>
    <row r="350" spans="14:29" ht="15.75" x14ac:dyDescent="0.25">
      <c r="N350" s="85">
        <v>47149</v>
      </c>
      <c r="O350" s="86" t="s">
        <v>75</v>
      </c>
      <c r="P350" s="86" t="s">
        <v>75</v>
      </c>
      <c r="Q350" s="86" t="s">
        <v>75</v>
      </c>
      <c r="R350" s="86" t="s">
        <v>75</v>
      </c>
      <c r="S350" s="86"/>
      <c r="T350" s="87" t="s">
        <v>75</v>
      </c>
      <c r="U350" s="87"/>
      <c r="V350" s="87" t="s">
        <v>75</v>
      </c>
      <c r="W350" s="87"/>
      <c r="X350" s="88" t="s">
        <v>75</v>
      </c>
      <c r="Y350" s="88" t="s">
        <v>75</v>
      </c>
      <c r="Z350" s="88"/>
      <c r="AA350" s="88"/>
      <c r="AB350" s="89" t="s">
        <v>75</v>
      </c>
      <c r="AC350" s="89" t="s">
        <v>75</v>
      </c>
    </row>
    <row r="351" spans="14:29" ht="15.75" x14ac:dyDescent="0.25">
      <c r="N351" s="85">
        <v>47177</v>
      </c>
      <c r="O351" s="86" t="s">
        <v>75</v>
      </c>
      <c r="P351" s="86" t="s">
        <v>75</v>
      </c>
      <c r="Q351" s="86" t="s">
        <v>75</v>
      </c>
      <c r="R351" s="86" t="s">
        <v>75</v>
      </c>
      <c r="S351" s="86"/>
      <c r="T351" s="87" t="s">
        <v>75</v>
      </c>
      <c r="U351" s="87"/>
      <c r="V351" s="87" t="s">
        <v>75</v>
      </c>
      <c r="W351" s="87"/>
      <c r="X351" s="88" t="s">
        <v>75</v>
      </c>
      <c r="Y351" s="88" t="s">
        <v>75</v>
      </c>
      <c r="Z351" s="88"/>
      <c r="AA351" s="88"/>
      <c r="AB351" s="89" t="s">
        <v>75</v>
      </c>
      <c r="AC351" s="89" t="s">
        <v>75</v>
      </c>
    </row>
    <row r="352" spans="14:29" ht="15.75" x14ac:dyDescent="0.25">
      <c r="N352" s="85">
        <v>47208</v>
      </c>
      <c r="O352" s="86" t="s">
        <v>75</v>
      </c>
      <c r="P352" s="86" t="s">
        <v>75</v>
      </c>
      <c r="Q352" s="86" t="s">
        <v>75</v>
      </c>
      <c r="R352" s="86" t="s">
        <v>75</v>
      </c>
      <c r="S352" s="86"/>
      <c r="T352" s="87" t="s">
        <v>75</v>
      </c>
      <c r="U352" s="87"/>
      <c r="V352" s="87" t="s">
        <v>75</v>
      </c>
      <c r="W352" s="87"/>
      <c r="X352" s="88" t="s">
        <v>75</v>
      </c>
      <c r="Y352" s="88" t="s">
        <v>75</v>
      </c>
      <c r="Z352" s="88"/>
      <c r="AA352" s="88"/>
      <c r="AB352" s="89" t="s">
        <v>75</v>
      </c>
      <c r="AC352" s="89" t="s">
        <v>75</v>
      </c>
    </row>
    <row r="353" spans="14:29" ht="15.75" x14ac:dyDescent="0.25">
      <c r="N353" s="85">
        <v>47238</v>
      </c>
      <c r="O353" s="86" t="s">
        <v>75</v>
      </c>
      <c r="P353" s="86" t="s">
        <v>75</v>
      </c>
      <c r="Q353" s="86" t="s">
        <v>75</v>
      </c>
      <c r="R353" s="86" t="s">
        <v>75</v>
      </c>
      <c r="S353" s="86"/>
      <c r="T353" s="87" t="s">
        <v>75</v>
      </c>
      <c r="U353" s="87"/>
      <c r="V353" s="87" t="s">
        <v>75</v>
      </c>
      <c r="W353" s="87"/>
      <c r="X353" s="88" t="s">
        <v>75</v>
      </c>
      <c r="Y353" s="88" t="s">
        <v>75</v>
      </c>
      <c r="Z353" s="88"/>
      <c r="AA353" s="88"/>
      <c r="AB353" s="89" t="s">
        <v>75</v>
      </c>
      <c r="AC353" s="89" t="s">
        <v>75</v>
      </c>
    </row>
    <row r="354" spans="14:29" ht="15.75" x14ac:dyDescent="0.25">
      <c r="N354" s="85">
        <v>47269</v>
      </c>
      <c r="O354" s="86" t="s">
        <v>75</v>
      </c>
      <c r="P354" s="86" t="s">
        <v>75</v>
      </c>
      <c r="Q354" s="86" t="s">
        <v>75</v>
      </c>
      <c r="R354" s="86" t="s">
        <v>75</v>
      </c>
      <c r="S354" s="86"/>
      <c r="T354" s="87" t="s">
        <v>75</v>
      </c>
      <c r="U354" s="87"/>
      <c r="V354" s="87" t="s">
        <v>75</v>
      </c>
      <c r="W354" s="87"/>
      <c r="X354" s="88" t="s">
        <v>75</v>
      </c>
      <c r="Y354" s="88" t="s">
        <v>75</v>
      </c>
      <c r="Z354" s="88"/>
      <c r="AA354" s="88"/>
      <c r="AB354" s="89" t="s">
        <v>75</v>
      </c>
      <c r="AC354" s="89" t="s">
        <v>75</v>
      </c>
    </row>
    <row r="355" spans="14:29" ht="15.75" x14ac:dyDescent="0.25">
      <c r="N355" s="85">
        <v>47299</v>
      </c>
      <c r="O355" s="86" t="s">
        <v>75</v>
      </c>
      <c r="P355" s="86" t="s">
        <v>75</v>
      </c>
      <c r="Q355" s="86" t="s">
        <v>75</v>
      </c>
      <c r="R355" s="86" t="s">
        <v>75</v>
      </c>
      <c r="S355" s="86"/>
      <c r="T355" s="87" t="s">
        <v>75</v>
      </c>
      <c r="U355" s="87"/>
      <c r="V355" s="87" t="s">
        <v>75</v>
      </c>
      <c r="W355" s="87"/>
      <c r="X355" s="88" t="s">
        <v>75</v>
      </c>
      <c r="Y355" s="88" t="s">
        <v>75</v>
      </c>
      <c r="Z355" s="88"/>
      <c r="AA355" s="88"/>
      <c r="AB355" s="89" t="s">
        <v>75</v>
      </c>
      <c r="AC355" s="89" t="s">
        <v>75</v>
      </c>
    </row>
    <row r="356" spans="14:29" ht="15.75" x14ac:dyDescent="0.25">
      <c r="N356" s="85">
        <v>47330</v>
      </c>
      <c r="O356" s="86" t="s">
        <v>75</v>
      </c>
      <c r="P356" s="86" t="s">
        <v>75</v>
      </c>
      <c r="Q356" s="86" t="s">
        <v>75</v>
      </c>
      <c r="R356" s="86" t="s">
        <v>75</v>
      </c>
      <c r="S356" s="86"/>
      <c r="T356" s="87" t="s">
        <v>75</v>
      </c>
      <c r="U356" s="87"/>
      <c r="V356" s="87" t="s">
        <v>75</v>
      </c>
      <c r="W356" s="87"/>
      <c r="X356" s="88" t="s">
        <v>75</v>
      </c>
      <c r="Y356" s="88" t="s">
        <v>75</v>
      </c>
      <c r="Z356" s="88"/>
      <c r="AA356" s="88"/>
      <c r="AB356" s="89" t="s">
        <v>75</v>
      </c>
      <c r="AC356" s="89" t="s">
        <v>75</v>
      </c>
    </row>
    <row r="357" spans="14:29" ht="15.75" x14ac:dyDescent="0.25">
      <c r="N357" s="85">
        <v>47361</v>
      </c>
      <c r="O357" s="86" t="s">
        <v>75</v>
      </c>
      <c r="P357" s="86" t="s">
        <v>75</v>
      </c>
      <c r="Q357" s="86" t="s">
        <v>75</v>
      </c>
      <c r="R357" s="86" t="s">
        <v>75</v>
      </c>
      <c r="S357" s="86"/>
      <c r="T357" s="87" t="s">
        <v>75</v>
      </c>
      <c r="U357" s="87"/>
      <c r="V357" s="87" t="s">
        <v>75</v>
      </c>
      <c r="W357" s="87"/>
      <c r="X357" s="88" t="s">
        <v>75</v>
      </c>
      <c r="Y357" s="88" t="s">
        <v>75</v>
      </c>
      <c r="Z357" s="88"/>
      <c r="AA357" s="88"/>
      <c r="AB357" s="89" t="s">
        <v>75</v>
      </c>
      <c r="AC357" s="89" t="s">
        <v>75</v>
      </c>
    </row>
    <row r="358" spans="14:29" ht="15.75" x14ac:dyDescent="0.25">
      <c r="N358" s="85">
        <v>47391</v>
      </c>
      <c r="O358" s="86" t="s">
        <v>75</v>
      </c>
      <c r="P358" s="86" t="s">
        <v>75</v>
      </c>
      <c r="Q358" s="86" t="s">
        <v>75</v>
      </c>
      <c r="R358" s="86" t="s">
        <v>75</v>
      </c>
      <c r="S358" s="86"/>
      <c r="T358" s="87" t="s">
        <v>75</v>
      </c>
      <c r="U358" s="87"/>
      <c r="V358" s="87" t="s">
        <v>75</v>
      </c>
      <c r="W358" s="87"/>
      <c r="X358" s="88" t="s">
        <v>75</v>
      </c>
      <c r="Y358" s="88" t="s">
        <v>75</v>
      </c>
      <c r="Z358" s="88"/>
      <c r="AA358" s="88"/>
      <c r="AB358" s="89" t="s">
        <v>75</v>
      </c>
      <c r="AC358" s="89" t="s">
        <v>75</v>
      </c>
    </row>
    <row r="359" spans="14:29" ht="15.75" x14ac:dyDescent="0.25">
      <c r="N359" s="85">
        <v>47422</v>
      </c>
      <c r="O359" s="86" t="s">
        <v>75</v>
      </c>
      <c r="P359" s="86" t="s">
        <v>75</v>
      </c>
      <c r="Q359" s="86" t="s">
        <v>75</v>
      </c>
      <c r="R359" s="86" t="s">
        <v>75</v>
      </c>
      <c r="S359" s="86"/>
      <c r="T359" s="87" t="s">
        <v>75</v>
      </c>
      <c r="U359" s="87"/>
      <c r="V359" s="87" t="s">
        <v>75</v>
      </c>
      <c r="W359" s="87"/>
      <c r="X359" s="88" t="s">
        <v>75</v>
      </c>
      <c r="Y359" s="88" t="s">
        <v>75</v>
      </c>
      <c r="Z359" s="88"/>
      <c r="AA359" s="88"/>
      <c r="AB359" s="89" t="s">
        <v>75</v>
      </c>
      <c r="AC359" s="89" t="s">
        <v>75</v>
      </c>
    </row>
    <row r="360" spans="14:29" ht="15.75" x14ac:dyDescent="0.25">
      <c r="N360" s="85">
        <v>47452</v>
      </c>
      <c r="O360" s="86" t="s">
        <v>75</v>
      </c>
      <c r="P360" s="86" t="s">
        <v>75</v>
      </c>
      <c r="Q360" s="86" t="s">
        <v>75</v>
      </c>
      <c r="R360" s="86" t="s">
        <v>75</v>
      </c>
      <c r="S360" s="86"/>
      <c r="T360" s="87" t="s">
        <v>75</v>
      </c>
      <c r="U360" s="87"/>
      <c r="V360" s="87" t="s">
        <v>75</v>
      </c>
      <c r="W360" s="87"/>
      <c r="X360" s="88" t="s">
        <v>75</v>
      </c>
      <c r="Y360" s="88" t="s">
        <v>75</v>
      </c>
      <c r="Z360" s="88"/>
      <c r="AA360" s="88"/>
      <c r="AB360" s="89" t="s">
        <v>75</v>
      </c>
      <c r="AC360" s="89" t="s">
        <v>75</v>
      </c>
    </row>
    <row r="361" spans="14:29" ht="15.75" x14ac:dyDescent="0.25">
      <c r="N361" s="85">
        <v>47483</v>
      </c>
      <c r="O361" s="86" t="s">
        <v>75</v>
      </c>
      <c r="P361" s="86" t="s">
        <v>75</v>
      </c>
      <c r="Q361" s="86" t="s">
        <v>75</v>
      </c>
      <c r="R361" s="86" t="s">
        <v>75</v>
      </c>
      <c r="S361" s="86"/>
      <c r="T361" s="87" t="s">
        <v>75</v>
      </c>
      <c r="U361" s="87"/>
      <c r="V361" s="87" t="s">
        <v>75</v>
      </c>
      <c r="W361" s="87"/>
      <c r="X361" s="88" t="s">
        <v>75</v>
      </c>
      <c r="Y361" s="88" t="s">
        <v>75</v>
      </c>
      <c r="Z361" s="88"/>
      <c r="AA361" s="88"/>
      <c r="AB361" s="89" t="s">
        <v>75</v>
      </c>
      <c r="AC361" s="89" t="s">
        <v>75</v>
      </c>
    </row>
    <row r="362" spans="14:29" ht="15.75" x14ac:dyDescent="0.25">
      <c r="N362" s="85">
        <v>47514</v>
      </c>
      <c r="O362" s="86" t="s">
        <v>75</v>
      </c>
      <c r="P362" s="86" t="s">
        <v>75</v>
      </c>
      <c r="Q362" s="86" t="s">
        <v>75</v>
      </c>
      <c r="R362" s="86" t="s">
        <v>75</v>
      </c>
      <c r="S362" s="86"/>
      <c r="T362" s="87" t="s">
        <v>75</v>
      </c>
      <c r="U362" s="87"/>
      <c r="V362" s="87" t="s">
        <v>75</v>
      </c>
      <c r="W362" s="87"/>
      <c r="X362" s="88" t="s">
        <v>75</v>
      </c>
      <c r="Y362" s="88" t="s">
        <v>75</v>
      </c>
      <c r="Z362" s="88"/>
      <c r="AA362" s="88"/>
      <c r="AB362" s="89" t="s">
        <v>75</v>
      </c>
      <c r="AC362" s="89" t="s">
        <v>75</v>
      </c>
    </row>
    <row r="363" spans="14:29" ht="15.75" x14ac:dyDescent="0.25">
      <c r="N363" s="85">
        <v>47542</v>
      </c>
      <c r="O363" s="86" t="s">
        <v>75</v>
      </c>
      <c r="P363" s="86" t="s">
        <v>75</v>
      </c>
      <c r="Q363" s="86" t="s">
        <v>75</v>
      </c>
      <c r="R363" s="86" t="s">
        <v>75</v>
      </c>
      <c r="S363" s="86"/>
      <c r="T363" s="87" t="s">
        <v>75</v>
      </c>
      <c r="U363" s="87"/>
      <c r="V363" s="87" t="s">
        <v>75</v>
      </c>
      <c r="W363" s="87"/>
      <c r="X363" s="88" t="s">
        <v>75</v>
      </c>
      <c r="Y363" s="88" t="s">
        <v>75</v>
      </c>
      <c r="Z363" s="88"/>
      <c r="AA363" s="88"/>
      <c r="AB363" s="89" t="s">
        <v>75</v>
      </c>
      <c r="AC363" s="89" t="s">
        <v>75</v>
      </c>
    </row>
    <row r="364" spans="14:29" ht="15.75" x14ac:dyDescent="0.25">
      <c r="N364" s="85">
        <v>47573</v>
      </c>
      <c r="O364" s="86" t="s">
        <v>75</v>
      </c>
      <c r="P364" s="86" t="s">
        <v>75</v>
      </c>
      <c r="Q364" s="86" t="s">
        <v>75</v>
      </c>
      <c r="R364" s="86" t="s">
        <v>75</v>
      </c>
      <c r="S364" s="86"/>
      <c r="T364" s="87" t="s">
        <v>75</v>
      </c>
      <c r="U364" s="87"/>
      <c r="V364" s="87" t="s">
        <v>75</v>
      </c>
      <c r="W364" s="87"/>
      <c r="X364" s="88" t="s">
        <v>75</v>
      </c>
      <c r="Y364" s="88" t="s">
        <v>75</v>
      </c>
      <c r="Z364" s="88"/>
      <c r="AA364" s="88"/>
      <c r="AB364" s="89" t="s">
        <v>75</v>
      </c>
      <c r="AC364" s="89" t="s">
        <v>75</v>
      </c>
    </row>
    <row r="365" spans="14:29" ht="15.75" x14ac:dyDescent="0.25">
      <c r="N365" s="85">
        <v>47603</v>
      </c>
      <c r="O365" s="86" t="s">
        <v>75</v>
      </c>
      <c r="P365" s="86" t="s">
        <v>75</v>
      </c>
      <c r="Q365" s="86" t="s">
        <v>75</v>
      </c>
      <c r="R365" s="86" t="s">
        <v>75</v>
      </c>
      <c r="S365" s="86"/>
      <c r="T365" s="87" t="s">
        <v>75</v>
      </c>
      <c r="U365" s="87"/>
      <c r="V365" s="87" t="s">
        <v>75</v>
      </c>
      <c r="W365" s="87"/>
      <c r="X365" s="88" t="s">
        <v>75</v>
      </c>
      <c r="Y365" s="88" t="s">
        <v>75</v>
      </c>
      <c r="Z365" s="88"/>
      <c r="AA365" s="88"/>
      <c r="AB365" s="89" t="s">
        <v>75</v>
      </c>
      <c r="AC365" s="89" t="s">
        <v>75</v>
      </c>
    </row>
    <row r="366" spans="14:29" ht="15.75" x14ac:dyDescent="0.25">
      <c r="N366" s="85">
        <v>47634</v>
      </c>
      <c r="O366" s="86" t="s">
        <v>75</v>
      </c>
      <c r="P366" s="86" t="s">
        <v>75</v>
      </c>
      <c r="Q366" s="86" t="s">
        <v>75</v>
      </c>
      <c r="R366" s="86" t="s">
        <v>75</v>
      </c>
      <c r="S366" s="86"/>
      <c r="T366" s="87" t="s">
        <v>75</v>
      </c>
      <c r="U366" s="87"/>
      <c r="V366" s="87" t="s">
        <v>75</v>
      </c>
      <c r="W366" s="87"/>
      <c r="X366" s="88" t="s">
        <v>75</v>
      </c>
      <c r="Y366" s="88" t="s">
        <v>75</v>
      </c>
      <c r="Z366" s="88"/>
      <c r="AA366" s="88"/>
      <c r="AB366" s="89" t="s">
        <v>75</v>
      </c>
      <c r="AC366" s="89" t="s">
        <v>75</v>
      </c>
    </row>
    <row r="367" spans="14:29" ht="15.75" x14ac:dyDescent="0.25">
      <c r="N367" s="85">
        <v>47664</v>
      </c>
      <c r="O367" s="86" t="s">
        <v>75</v>
      </c>
      <c r="P367" s="86" t="s">
        <v>75</v>
      </c>
      <c r="Q367" s="86" t="s">
        <v>75</v>
      </c>
      <c r="R367" s="86" t="s">
        <v>75</v>
      </c>
      <c r="S367" s="86"/>
      <c r="T367" s="87" t="s">
        <v>75</v>
      </c>
      <c r="U367" s="87"/>
      <c r="V367" s="87" t="s">
        <v>75</v>
      </c>
      <c r="W367" s="87"/>
      <c r="X367" s="88" t="s">
        <v>75</v>
      </c>
      <c r="Y367" s="88" t="s">
        <v>75</v>
      </c>
      <c r="Z367" s="88"/>
      <c r="AA367" s="88"/>
      <c r="AB367" s="89" t="s">
        <v>75</v>
      </c>
      <c r="AC367" s="89" t="s">
        <v>75</v>
      </c>
    </row>
    <row r="368" spans="14:29" ht="15.75" x14ac:dyDescent="0.25">
      <c r="N368" s="85">
        <v>47695</v>
      </c>
      <c r="O368" s="86" t="s">
        <v>75</v>
      </c>
      <c r="P368" s="86" t="s">
        <v>75</v>
      </c>
      <c r="Q368" s="86" t="s">
        <v>75</v>
      </c>
      <c r="R368" s="86" t="s">
        <v>75</v>
      </c>
      <c r="S368" s="86"/>
      <c r="T368" s="87" t="s">
        <v>75</v>
      </c>
      <c r="U368" s="87"/>
      <c r="V368" s="87" t="s">
        <v>75</v>
      </c>
      <c r="W368" s="87"/>
      <c r="X368" s="88" t="s">
        <v>75</v>
      </c>
      <c r="Y368" s="88" t="s">
        <v>75</v>
      </c>
      <c r="Z368" s="88"/>
      <c r="AA368" s="88"/>
      <c r="AB368" s="89" t="s">
        <v>75</v>
      </c>
      <c r="AC368" s="89" t="s">
        <v>75</v>
      </c>
    </row>
    <row r="369" spans="14:29" ht="15.75" x14ac:dyDescent="0.25">
      <c r="N369" s="85">
        <v>47726</v>
      </c>
      <c r="O369" s="86" t="s">
        <v>75</v>
      </c>
      <c r="P369" s="86" t="s">
        <v>75</v>
      </c>
      <c r="Q369" s="86" t="s">
        <v>75</v>
      </c>
      <c r="R369" s="86" t="s">
        <v>75</v>
      </c>
      <c r="S369" s="86"/>
      <c r="T369" s="87" t="s">
        <v>75</v>
      </c>
      <c r="U369" s="87"/>
      <c r="V369" s="87" t="s">
        <v>75</v>
      </c>
      <c r="W369" s="87"/>
      <c r="X369" s="88" t="s">
        <v>75</v>
      </c>
      <c r="Y369" s="88" t="s">
        <v>75</v>
      </c>
      <c r="Z369" s="88"/>
      <c r="AA369" s="88"/>
      <c r="AB369" s="89" t="s">
        <v>75</v>
      </c>
      <c r="AC369" s="89" t="s">
        <v>75</v>
      </c>
    </row>
    <row r="370" spans="14:29" ht="15.75" x14ac:dyDescent="0.25">
      <c r="N370" s="85">
        <v>47756</v>
      </c>
      <c r="O370" s="86" t="s">
        <v>75</v>
      </c>
      <c r="P370" s="86" t="s">
        <v>75</v>
      </c>
      <c r="Q370" s="86" t="s">
        <v>75</v>
      </c>
      <c r="R370" s="86" t="s">
        <v>75</v>
      </c>
      <c r="S370" s="86"/>
      <c r="T370" s="87" t="s">
        <v>75</v>
      </c>
      <c r="U370" s="87"/>
      <c r="V370" s="87" t="s">
        <v>75</v>
      </c>
      <c r="W370" s="87"/>
      <c r="X370" s="88" t="s">
        <v>75</v>
      </c>
      <c r="Y370" s="88" t="s">
        <v>75</v>
      </c>
      <c r="Z370" s="88"/>
      <c r="AA370" s="88"/>
      <c r="AB370" s="89" t="s">
        <v>75</v>
      </c>
      <c r="AC370" s="89" t="s">
        <v>75</v>
      </c>
    </row>
    <row r="371" spans="14:29" ht="15.75" x14ac:dyDescent="0.25">
      <c r="N371" s="85">
        <v>47787</v>
      </c>
      <c r="O371" s="86" t="s">
        <v>75</v>
      </c>
      <c r="P371" s="86" t="s">
        <v>75</v>
      </c>
      <c r="Q371" s="86" t="s">
        <v>75</v>
      </c>
      <c r="R371" s="86" t="s">
        <v>75</v>
      </c>
      <c r="S371" s="86"/>
      <c r="T371" s="87" t="s">
        <v>75</v>
      </c>
      <c r="U371" s="87"/>
      <c r="V371" s="87" t="s">
        <v>75</v>
      </c>
      <c r="W371" s="87"/>
      <c r="X371" s="88" t="s">
        <v>75</v>
      </c>
      <c r="Y371" s="88" t="s">
        <v>75</v>
      </c>
      <c r="Z371" s="88"/>
      <c r="AA371" s="88"/>
      <c r="AB371" s="89" t="s">
        <v>75</v>
      </c>
      <c r="AC371" s="89" t="s">
        <v>75</v>
      </c>
    </row>
    <row r="372" spans="14:29" ht="15.75" x14ac:dyDescent="0.25">
      <c r="N372" s="85">
        <v>47817</v>
      </c>
      <c r="O372" s="86" t="s">
        <v>75</v>
      </c>
      <c r="P372" s="86" t="s">
        <v>75</v>
      </c>
      <c r="Q372" s="86" t="s">
        <v>75</v>
      </c>
      <c r="R372" s="86" t="s">
        <v>75</v>
      </c>
      <c r="S372" s="86"/>
      <c r="T372" s="87" t="s">
        <v>75</v>
      </c>
      <c r="U372" s="87"/>
      <c r="V372" s="87" t="s">
        <v>75</v>
      </c>
      <c r="W372" s="87"/>
      <c r="X372" s="88" t="s">
        <v>75</v>
      </c>
      <c r="Y372" s="88" t="s">
        <v>75</v>
      </c>
      <c r="Z372" s="88"/>
      <c r="AA372" s="88"/>
      <c r="AB372" s="89" t="s">
        <v>75</v>
      </c>
      <c r="AC372" s="89" t="s">
        <v>75</v>
      </c>
    </row>
    <row r="373" spans="14:29" ht="15.75" x14ac:dyDescent="0.25">
      <c r="N373" s="85">
        <v>47848</v>
      </c>
      <c r="O373" s="86" t="s">
        <v>75</v>
      </c>
      <c r="P373" s="86" t="s">
        <v>75</v>
      </c>
      <c r="Q373" s="86" t="s">
        <v>75</v>
      </c>
      <c r="R373" s="86" t="s">
        <v>75</v>
      </c>
      <c r="S373" s="86"/>
      <c r="T373" s="87" t="s">
        <v>75</v>
      </c>
      <c r="U373" s="87"/>
      <c r="V373" s="87" t="s">
        <v>75</v>
      </c>
      <c r="W373" s="87"/>
      <c r="X373" s="88" t="s">
        <v>75</v>
      </c>
      <c r="Y373" s="88" t="s">
        <v>75</v>
      </c>
      <c r="Z373" s="88"/>
      <c r="AA373" s="88"/>
      <c r="AB373" s="89" t="s">
        <v>75</v>
      </c>
      <c r="AC373" s="89" t="s">
        <v>75</v>
      </c>
    </row>
    <row r="374" spans="14:29" ht="15.75" x14ac:dyDescent="0.25">
      <c r="N374" s="85">
        <v>47879</v>
      </c>
      <c r="O374" s="86" t="s">
        <v>75</v>
      </c>
      <c r="P374" s="86" t="s">
        <v>75</v>
      </c>
      <c r="Q374" s="86" t="s">
        <v>75</v>
      </c>
      <c r="R374" s="86" t="s">
        <v>75</v>
      </c>
      <c r="S374" s="86"/>
      <c r="T374" s="87" t="s">
        <v>75</v>
      </c>
      <c r="U374" s="87"/>
      <c r="V374" s="87" t="s">
        <v>75</v>
      </c>
      <c r="W374" s="87"/>
      <c r="X374" s="88" t="s">
        <v>75</v>
      </c>
      <c r="Y374" s="88" t="s">
        <v>75</v>
      </c>
      <c r="Z374" s="88"/>
      <c r="AA374" s="88"/>
      <c r="AB374" s="89" t="s">
        <v>75</v>
      </c>
      <c r="AC374" s="89" t="s">
        <v>75</v>
      </c>
    </row>
    <row r="375" spans="14:29" ht="15.75" x14ac:dyDescent="0.25">
      <c r="N375" s="85">
        <v>47907</v>
      </c>
      <c r="O375" s="86" t="s">
        <v>75</v>
      </c>
      <c r="P375" s="86" t="s">
        <v>75</v>
      </c>
      <c r="Q375" s="86" t="s">
        <v>75</v>
      </c>
      <c r="R375" s="86" t="s">
        <v>75</v>
      </c>
      <c r="S375" s="86"/>
      <c r="T375" s="87" t="s">
        <v>75</v>
      </c>
      <c r="U375" s="87"/>
      <c r="V375" s="87" t="s">
        <v>75</v>
      </c>
      <c r="W375" s="87"/>
      <c r="X375" s="88" t="s">
        <v>75</v>
      </c>
      <c r="Y375" s="88" t="s">
        <v>75</v>
      </c>
      <c r="Z375" s="88"/>
      <c r="AA375" s="88"/>
      <c r="AB375" s="89" t="s">
        <v>75</v>
      </c>
      <c r="AC375" s="89" t="s">
        <v>75</v>
      </c>
    </row>
    <row r="376" spans="14:29" ht="15.75" x14ac:dyDescent="0.25">
      <c r="N376" s="85">
        <v>47938</v>
      </c>
      <c r="O376" s="86" t="s">
        <v>75</v>
      </c>
      <c r="P376" s="86" t="s">
        <v>75</v>
      </c>
      <c r="Q376" s="86" t="s">
        <v>75</v>
      </c>
      <c r="R376" s="86" t="s">
        <v>75</v>
      </c>
      <c r="S376" s="86"/>
      <c r="T376" s="87" t="s">
        <v>75</v>
      </c>
      <c r="U376" s="87"/>
      <c r="V376" s="87" t="s">
        <v>75</v>
      </c>
      <c r="W376" s="87"/>
      <c r="X376" s="88" t="s">
        <v>75</v>
      </c>
      <c r="Y376" s="88" t="s">
        <v>75</v>
      </c>
      <c r="Z376" s="88"/>
      <c r="AA376" s="88"/>
      <c r="AB376" s="89" t="s">
        <v>75</v>
      </c>
      <c r="AC376" s="89" t="s">
        <v>75</v>
      </c>
    </row>
    <row r="377" spans="14:29" ht="15.75" x14ac:dyDescent="0.25">
      <c r="N377" s="85">
        <v>47968</v>
      </c>
      <c r="O377" s="86" t="s">
        <v>75</v>
      </c>
      <c r="P377" s="86" t="s">
        <v>75</v>
      </c>
      <c r="Q377" s="86" t="s">
        <v>75</v>
      </c>
      <c r="R377" s="86" t="s">
        <v>75</v>
      </c>
      <c r="S377" s="86"/>
      <c r="T377" s="87" t="s">
        <v>75</v>
      </c>
      <c r="U377" s="87"/>
      <c r="V377" s="87" t="s">
        <v>75</v>
      </c>
      <c r="W377" s="87"/>
      <c r="X377" s="88" t="s">
        <v>75</v>
      </c>
      <c r="Y377" s="88" t="s">
        <v>75</v>
      </c>
      <c r="Z377" s="88"/>
      <c r="AA377" s="88"/>
      <c r="AB377" s="89" t="s">
        <v>75</v>
      </c>
      <c r="AC377" s="89" t="s">
        <v>75</v>
      </c>
    </row>
    <row r="378" spans="14:29" ht="15.75" x14ac:dyDescent="0.25">
      <c r="N378" s="85">
        <v>47999</v>
      </c>
      <c r="O378" s="86" t="s">
        <v>75</v>
      </c>
      <c r="P378" s="86" t="s">
        <v>75</v>
      </c>
      <c r="Q378" s="86" t="s">
        <v>75</v>
      </c>
      <c r="R378" s="86" t="s">
        <v>75</v>
      </c>
      <c r="S378" s="86"/>
      <c r="T378" s="87" t="s">
        <v>75</v>
      </c>
      <c r="U378" s="87"/>
      <c r="V378" s="87" t="s">
        <v>75</v>
      </c>
      <c r="W378" s="87"/>
      <c r="X378" s="88" t="s">
        <v>75</v>
      </c>
      <c r="Y378" s="88" t="s">
        <v>75</v>
      </c>
      <c r="Z378" s="88"/>
      <c r="AA378" s="88"/>
      <c r="AB378" s="89" t="s">
        <v>75</v>
      </c>
      <c r="AC378" s="89" t="s">
        <v>75</v>
      </c>
    </row>
    <row r="379" spans="14:29" ht="15.75" x14ac:dyDescent="0.25">
      <c r="N379" s="85">
        <v>48029</v>
      </c>
      <c r="O379" s="86" t="s">
        <v>75</v>
      </c>
      <c r="P379" s="86" t="s">
        <v>75</v>
      </c>
      <c r="Q379" s="86" t="s">
        <v>75</v>
      </c>
      <c r="R379" s="86" t="s">
        <v>75</v>
      </c>
      <c r="S379" s="86"/>
      <c r="T379" s="87" t="s">
        <v>75</v>
      </c>
      <c r="U379" s="87"/>
      <c r="V379" s="87" t="s">
        <v>75</v>
      </c>
      <c r="W379" s="87"/>
      <c r="X379" s="88" t="s">
        <v>75</v>
      </c>
      <c r="Y379" s="88" t="s">
        <v>75</v>
      </c>
      <c r="Z379" s="88"/>
      <c r="AA379" s="88"/>
      <c r="AB379" s="89" t="s">
        <v>75</v>
      </c>
      <c r="AC379" s="89" t="s">
        <v>75</v>
      </c>
    </row>
    <row r="380" spans="14:29" ht="15.75" x14ac:dyDescent="0.25">
      <c r="N380" s="85">
        <v>48060</v>
      </c>
      <c r="O380" s="86" t="s">
        <v>75</v>
      </c>
      <c r="P380" s="86" t="s">
        <v>75</v>
      </c>
      <c r="Q380" s="86" t="s">
        <v>75</v>
      </c>
      <c r="R380" s="86" t="s">
        <v>75</v>
      </c>
      <c r="S380" s="86"/>
      <c r="T380" s="87" t="s">
        <v>75</v>
      </c>
      <c r="U380" s="87"/>
      <c r="V380" s="87" t="s">
        <v>75</v>
      </c>
      <c r="W380" s="87"/>
      <c r="X380" s="88" t="s">
        <v>75</v>
      </c>
      <c r="Y380" s="88" t="s">
        <v>75</v>
      </c>
      <c r="Z380" s="88"/>
      <c r="AA380" s="88"/>
      <c r="AB380" s="89" t="s">
        <v>75</v>
      </c>
      <c r="AC380" s="89" t="s">
        <v>75</v>
      </c>
    </row>
    <row r="381" spans="14:29" ht="15.75" x14ac:dyDescent="0.25">
      <c r="N381" s="85">
        <v>48091</v>
      </c>
      <c r="O381" s="86" t="s">
        <v>75</v>
      </c>
      <c r="P381" s="86" t="s">
        <v>75</v>
      </c>
      <c r="Q381" s="86" t="s">
        <v>75</v>
      </c>
      <c r="R381" s="86" t="s">
        <v>75</v>
      </c>
      <c r="S381" s="86"/>
      <c r="T381" s="87" t="s">
        <v>75</v>
      </c>
      <c r="U381" s="87"/>
      <c r="V381" s="87" t="s">
        <v>75</v>
      </c>
      <c r="W381" s="87"/>
      <c r="X381" s="88" t="s">
        <v>75</v>
      </c>
      <c r="Y381" s="88" t="s">
        <v>75</v>
      </c>
      <c r="Z381" s="88"/>
      <c r="AA381" s="88"/>
      <c r="AB381" s="89" t="s">
        <v>75</v>
      </c>
      <c r="AC381" s="89" t="s">
        <v>75</v>
      </c>
    </row>
    <row r="382" spans="14:29" ht="15.75" x14ac:dyDescent="0.25">
      <c r="N382" s="85">
        <v>48121</v>
      </c>
      <c r="O382" s="86" t="s">
        <v>75</v>
      </c>
      <c r="P382" s="86" t="s">
        <v>75</v>
      </c>
      <c r="Q382" s="86" t="s">
        <v>75</v>
      </c>
      <c r="R382" s="86" t="s">
        <v>75</v>
      </c>
      <c r="S382" s="86"/>
      <c r="T382" s="87" t="s">
        <v>75</v>
      </c>
      <c r="U382" s="87"/>
      <c r="V382" s="87" t="s">
        <v>75</v>
      </c>
      <c r="W382" s="87"/>
      <c r="X382" s="88" t="s">
        <v>75</v>
      </c>
      <c r="Y382" s="88" t="s">
        <v>75</v>
      </c>
      <c r="Z382" s="88"/>
      <c r="AA382" s="88"/>
      <c r="AB382" s="89" t="s">
        <v>75</v>
      </c>
      <c r="AC382" s="89" t="s">
        <v>75</v>
      </c>
    </row>
    <row r="383" spans="14:29" ht="15.75" x14ac:dyDescent="0.25">
      <c r="N383" s="85">
        <v>48152</v>
      </c>
      <c r="O383" s="86" t="s">
        <v>75</v>
      </c>
      <c r="P383" s="86" t="s">
        <v>75</v>
      </c>
      <c r="Q383" s="86" t="s">
        <v>75</v>
      </c>
      <c r="R383" s="86" t="s">
        <v>75</v>
      </c>
      <c r="S383" s="86"/>
      <c r="T383" s="87" t="s">
        <v>75</v>
      </c>
      <c r="U383" s="87"/>
      <c r="V383" s="87" t="s">
        <v>75</v>
      </c>
      <c r="W383" s="87"/>
      <c r="X383" s="88" t="s">
        <v>75</v>
      </c>
      <c r="Y383" s="88" t="s">
        <v>75</v>
      </c>
      <c r="Z383" s="88"/>
      <c r="AA383" s="88"/>
      <c r="AB383" s="89" t="s">
        <v>75</v>
      </c>
      <c r="AC383" s="89" t="s">
        <v>75</v>
      </c>
    </row>
    <row r="384" spans="14:29" ht="15.75" x14ac:dyDescent="0.25">
      <c r="N384" s="85">
        <v>48182</v>
      </c>
      <c r="O384" s="86" t="s">
        <v>75</v>
      </c>
      <c r="P384" s="86" t="s">
        <v>75</v>
      </c>
      <c r="Q384" s="86" t="s">
        <v>75</v>
      </c>
      <c r="R384" s="86" t="s">
        <v>75</v>
      </c>
      <c r="S384" s="86"/>
      <c r="T384" s="87" t="s">
        <v>75</v>
      </c>
      <c r="U384" s="87"/>
      <c r="V384" s="87" t="s">
        <v>75</v>
      </c>
      <c r="W384" s="87"/>
      <c r="X384" s="88" t="s">
        <v>75</v>
      </c>
      <c r="Y384" s="88" t="s">
        <v>75</v>
      </c>
      <c r="Z384" s="88"/>
      <c r="AA384" s="88"/>
      <c r="AB384" s="89" t="s">
        <v>75</v>
      </c>
      <c r="AC384" s="89" t="s">
        <v>75</v>
      </c>
    </row>
    <row r="385" spans="14:29" ht="15.75" x14ac:dyDescent="0.25">
      <c r="N385" s="85">
        <v>48213</v>
      </c>
      <c r="O385" s="86" t="s">
        <v>75</v>
      </c>
      <c r="P385" s="86" t="s">
        <v>75</v>
      </c>
      <c r="Q385" s="86" t="s">
        <v>75</v>
      </c>
      <c r="R385" s="86" t="s">
        <v>75</v>
      </c>
      <c r="S385" s="86"/>
      <c r="T385" s="87" t="s">
        <v>75</v>
      </c>
      <c r="U385" s="87"/>
      <c r="V385" s="87" t="s">
        <v>75</v>
      </c>
      <c r="W385" s="87"/>
      <c r="X385" s="88" t="s">
        <v>75</v>
      </c>
      <c r="Y385" s="88" t="s">
        <v>75</v>
      </c>
      <c r="Z385" s="88"/>
      <c r="AA385" s="88"/>
      <c r="AB385" s="89" t="s">
        <v>75</v>
      </c>
      <c r="AC385" s="89" t="s">
        <v>75</v>
      </c>
    </row>
    <row r="386" spans="14:29" ht="15.75" x14ac:dyDescent="0.25">
      <c r="N386" s="85">
        <v>48244</v>
      </c>
      <c r="O386" s="86" t="s">
        <v>75</v>
      </c>
      <c r="P386" s="86" t="s">
        <v>75</v>
      </c>
      <c r="Q386" s="86" t="s">
        <v>75</v>
      </c>
      <c r="R386" s="86" t="s">
        <v>75</v>
      </c>
      <c r="S386" s="86"/>
      <c r="T386" s="87" t="s">
        <v>75</v>
      </c>
      <c r="U386" s="87"/>
      <c r="V386" s="87" t="s">
        <v>75</v>
      </c>
      <c r="W386" s="87"/>
      <c r="X386" s="88" t="s">
        <v>75</v>
      </c>
      <c r="Y386" s="88" t="s">
        <v>75</v>
      </c>
      <c r="Z386" s="88"/>
      <c r="AA386" s="88"/>
      <c r="AB386" s="89" t="s">
        <v>75</v>
      </c>
      <c r="AC386" s="89" t="s">
        <v>75</v>
      </c>
    </row>
    <row r="387" spans="14:29" ht="15.75" x14ac:dyDescent="0.25">
      <c r="N387" s="85">
        <v>48273</v>
      </c>
      <c r="O387" s="86" t="s">
        <v>75</v>
      </c>
      <c r="P387" s="86" t="s">
        <v>75</v>
      </c>
      <c r="Q387" s="86" t="s">
        <v>75</v>
      </c>
      <c r="R387" s="86" t="s">
        <v>75</v>
      </c>
      <c r="S387" s="86"/>
      <c r="T387" s="87" t="s">
        <v>75</v>
      </c>
      <c r="U387" s="87"/>
      <c r="V387" s="87" t="s">
        <v>75</v>
      </c>
      <c r="W387" s="87"/>
      <c r="X387" s="88" t="s">
        <v>75</v>
      </c>
      <c r="Y387" s="88" t="s">
        <v>75</v>
      </c>
      <c r="Z387" s="88"/>
      <c r="AA387" s="88"/>
      <c r="AB387" s="89" t="s">
        <v>75</v>
      </c>
      <c r="AC387" s="89" t="s">
        <v>75</v>
      </c>
    </row>
    <row r="388" spans="14:29" ht="15.75" x14ac:dyDescent="0.25">
      <c r="N388" s="85">
        <v>48304</v>
      </c>
      <c r="O388" s="86" t="s">
        <v>75</v>
      </c>
      <c r="P388" s="86" t="s">
        <v>75</v>
      </c>
      <c r="Q388" s="86" t="s">
        <v>75</v>
      </c>
      <c r="R388" s="86" t="s">
        <v>75</v>
      </c>
      <c r="S388" s="86"/>
      <c r="T388" s="87" t="s">
        <v>75</v>
      </c>
      <c r="U388" s="87"/>
      <c r="V388" s="87" t="s">
        <v>75</v>
      </c>
      <c r="W388" s="87"/>
      <c r="X388" s="88" t="s">
        <v>75</v>
      </c>
      <c r="Y388" s="88" t="s">
        <v>75</v>
      </c>
      <c r="Z388" s="88"/>
      <c r="AA388" s="88"/>
      <c r="AB388" s="89" t="s">
        <v>75</v>
      </c>
      <c r="AC388" s="89" t="s">
        <v>75</v>
      </c>
    </row>
    <row r="389" spans="14:29" ht="15.75" x14ac:dyDescent="0.25">
      <c r="N389" s="85">
        <v>48334</v>
      </c>
      <c r="O389" s="86" t="s">
        <v>75</v>
      </c>
      <c r="P389" s="86" t="s">
        <v>75</v>
      </c>
      <c r="Q389" s="86" t="s">
        <v>75</v>
      </c>
      <c r="R389" s="86" t="s">
        <v>75</v>
      </c>
      <c r="S389" s="86"/>
      <c r="T389" s="87" t="s">
        <v>75</v>
      </c>
      <c r="U389" s="87"/>
      <c r="V389" s="87" t="s">
        <v>75</v>
      </c>
      <c r="W389" s="87"/>
      <c r="X389" s="88" t="s">
        <v>75</v>
      </c>
      <c r="Y389" s="88" t="s">
        <v>75</v>
      </c>
      <c r="Z389" s="88"/>
      <c r="AA389" s="88"/>
      <c r="AB389" s="89" t="s">
        <v>75</v>
      </c>
      <c r="AC389" s="89" t="s">
        <v>75</v>
      </c>
    </row>
    <row r="390" spans="14:29" ht="15.75" x14ac:dyDescent="0.25">
      <c r="N390" s="85">
        <v>48365</v>
      </c>
      <c r="O390" s="86" t="s">
        <v>75</v>
      </c>
      <c r="P390" s="86" t="s">
        <v>75</v>
      </c>
      <c r="Q390" s="86" t="s">
        <v>75</v>
      </c>
      <c r="R390" s="86" t="s">
        <v>75</v>
      </c>
      <c r="S390" s="86"/>
      <c r="T390" s="87" t="s">
        <v>75</v>
      </c>
      <c r="U390" s="87"/>
      <c r="V390" s="87" t="s">
        <v>75</v>
      </c>
      <c r="W390" s="87"/>
      <c r="X390" s="88" t="s">
        <v>75</v>
      </c>
      <c r="Y390" s="88" t="s">
        <v>75</v>
      </c>
      <c r="Z390" s="88"/>
      <c r="AA390" s="88"/>
      <c r="AB390" s="89" t="s">
        <v>75</v>
      </c>
      <c r="AC390" s="89" t="s">
        <v>75</v>
      </c>
    </row>
    <row r="391" spans="14:29" ht="15.75" x14ac:dyDescent="0.25">
      <c r="N391" s="85">
        <v>48395</v>
      </c>
      <c r="O391" s="86" t="s">
        <v>75</v>
      </c>
      <c r="P391" s="86" t="s">
        <v>75</v>
      </c>
      <c r="Q391" s="86" t="s">
        <v>75</v>
      </c>
      <c r="R391" s="86" t="s">
        <v>75</v>
      </c>
      <c r="S391" s="86"/>
      <c r="T391" s="87" t="s">
        <v>75</v>
      </c>
      <c r="U391" s="87"/>
      <c r="V391" s="87" t="s">
        <v>75</v>
      </c>
      <c r="W391" s="87"/>
      <c r="X391" s="88" t="s">
        <v>75</v>
      </c>
      <c r="Y391" s="88" t="s">
        <v>75</v>
      </c>
      <c r="Z391" s="88"/>
      <c r="AA391" s="88"/>
      <c r="AB391" s="89" t="s">
        <v>75</v>
      </c>
      <c r="AC391" s="89" t="s">
        <v>75</v>
      </c>
    </row>
    <row r="392" spans="14:29" ht="15.75" x14ac:dyDescent="0.25">
      <c r="N392" s="85">
        <v>48426</v>
      </c>
      <c r="O392" s="86" t="s">
        <v>75</v>
      </c>
      <c r="P392" s="86" t="s">
        <v>75</v>
      </c>
      <c r="Q392" s="86" t="s">
        <v>75</v>
      </c>
      <c r="R392" s="86" t="s">
        <v>75</v>
      </c>
      <c r="S392" s="86"/>
      <c r="T392" s="87" t="s">
        <v>75</v>
      </c>
      <c r="U392" s="87"/>
      <c r="V392" s="87" t="s">
        <v>75</v>
      </c>
      <c r="W392" s="87"/>
      <c r="X392" s="88" t="s">
        <v>75</v>
      </c>
      <c r="Y392" s="88" t="s">
        <v>75</v>
      </c>
      <c r="Z392" s="88"/>
      <c r="AA392" s="88"/>
      <c r="AB392" s="89" t="s">
        <v>75</v>
      </c>
      <c r="AC392" s="89" t="s">
        <v>75</v>
      </c>
    </row>
    <row r="393" spans="14:29" ht="15.75" x14ac:dyDescent="0.25">
      <c r="N393" s="85">
        <v>48457</v>
      </c>
      <c r="O393" s="86" t="s">
        <v>75</v>
      </c>
      <c r="P393" s="86" t="s">
        <v>75</v>
      </c>
      <c r="Q393" s="86" t="s">
        <v>75</v>
      </c>
      <c r="R393" s="86" t="s">
        <v>75</v>
      </c>
      <c r="S393" s="86"/>
      <c r="T393" s="87" t="s">
        <v>75</v>
      </c>
      <c r="U393" s="87"/>
      <c r="V393" s="87" t="s">
        <v>75</v>
      </c>
      <c r="W393" s="87"/>
      <c r="X393" s="88" t="s">
        <v>75</v>
      </c>
      <c r="Y393" s="88" t="s">
        <v>75</v>
      </c>
      <c r="Z393" s="88"/>
      <c r="AA393" s="88"/>
      <c r="AB393" s="89" t="s">
        <v>75</v>
      </c>
      <c r="AC393" s="89" t="s">
        <v>75</v>
      </c>
    </row>
    <row r="394" spans="14:29" ht="15.75" x14ac:dyDescent="0.25">
      <c r="N394" s="85">
        <v>48487</v>
      </c>
      <c r="O394" s="86" t="s">
        <v>75</v>
      </c>
      <c r="P394" s="86" t="s">
        <v>75</v>
      </c>
      <c r="Q394" s="86" t="s">
        <v>75</v>
      </c>
      <c r="R394" s="86" t="s">
        <v>75</v>
      </c>
      <c r="S394" s="86"/>
      <c r="T394" s="87" t="s">
        <v>75</v>
      </c>
      <c r="U394" s="87"/>
      <c r="V394" s="87" t="s">
        <v>75</v>
      </c>
      <c r="W394" s="87"/>
      <c r="X394" s="88" t="s">
        <v>75</v>
      </c>
      <c r="Y394" s="88" t="s">
        <v>75</v>
      </c>
      <c r="Z394" s="88"/>
      <c r="AA394" s="88"/>
      <c r="AB394" s="89" t="s">
        <v>75</v>
      </c>
      <c r="AC394" s="89" t="s">
        <v>75</v>
      </c>
    </row>
    <row r="395" spans="14:29" ht="15.75" x14ac:dyDescent="0.25">
      <c r="N395" s="85">
        <v>48518</v>
      </c>
      <c r="O395" s="86" t="s">
        <v>75</v>
      </c>
      <c r="P395" s="86" t="s">
        <v>75</v>
      </c>
      <c r="Q395" s="86" t="s">
        <v>75</v>
      </c>
      <c r="R395" s="86" t="s">
        <v>75</v>
      </c>
      <c r="S395" s="86"/>
      <c r="T395" s="87" t="s">
        <v>75</v>
      </c>
      <c r="U395" s="87"/>
      <c r="V395" s="87" t="s">
        <v>75</v>
      </c>
      <c r="W395" s="87"/>
      <c r="X395" s="88" t="s">
        <v>75</v>
      </c>
      <c r="Y395" s="88" t="s">
        <v>75</v>
      </c>
      <c r="Z395" s="88"/>
      <c r="AA395" s="88"/>
      <c r="AB395" s="89" t="s">
        <v>75</v>
      </c>
      <c r="AC395" s="89" t="s">
        <v>75</v>
      </c>
    </row>
    <row r="396" spans="14:29" ht="15.75" x14ac:dyDescent="0.25">
      <c r="N396" s="85">
        <v>48548</v>
      </c>
      <c r="O396" s="86" t="s">
        <v>75</v>
      </c>
      <c r="P396" s="86" t="s">
        <v>75</v>
      </c>
      <c r="Q396" s="86" t="s">
        <v>75</v>
      </c>
      <c r="R396" s="86" t="s">
        <v>75</v>
      </c>
      <c r="S396" s="86"/>
      <c r="T396" s="87" t="s">
        <v>75</v>
      </c>
      <c r="U396" s="87"/>
      <c r="V396" s="87" t="s">
        <v>75</v>
      </c>
      <c r="W396" s="87"/>
      <c r="X396" s="88" t="s">
        <v>75</v>
      </c>
      <c r="Y396" s="88" t="s">
        <v>75</v>
      </c>
      <c r="Z396" s="88"/>
      <c r="AA396" s="88"/>
      <c r="AB396" s="89" t="s">
        <v>75</v>
      </c>
      <c r="AC396" s="89" t="s">
        <v>75</v>
      </c>
    </row>
    <row r="397" spans="14:29" ht="15.75" x14ac:dyDescent="0.25">
      <c r="N397" s="85">
        <v>48579</v>
      </c>
      <c r="O397" s="86" t="s">
        <v>75</v>
      </c>
      <c r="P397" s="86" t="s">
        <v>75</v>
      </c>
      <c r="Q397" s="86" t="s">
        <v>75</v>
      </c>
      <c r="R397" s="86" t="s">
        <v>75</v>
      </c>
      <c r="S397" s="86"/>
      <c r="T397" s="87" t="s">
        <v>75</v>
      </c>
      <c r="U397" s="87"/>
      <c r="V397" s="87" t="s">
        <v>75</v>
      </c>
      <c r="W397" s="87"/>
      <c r="X397" s="88" t="s">
        <v>75</v>
      </c>
      <c r="Y397" s="88" t="s">
        <v>75</v>
      </c>
      <c r="Z397" s="88"/>
      <c r="AA397" s="88"/>
      <c r="AB397" s="89" t="s">
        <v>75</v>
      </c>
      <c r="AC397" s="89" t="s">
        <v>75</v>
      </c>
    </row>
    <row r="398" spans="14:29" ht="15.75" x14ac:dyDescent="0.25">
      <c r="N398" s="85">
        <v>48610</v>
      </c>
      <c r="O398" s="86" t="s">
        <v>75</v>
      </c>
      <c r="P398" s="86" t="s">
        <v>75</v>
      </c>
      <c r="Q398" s="86" t="s">
        <v>75</v>
      </c>
      <c r="R398" s="86" t="s">
        <v>75</v>
      </c>
      <c r="S398" s="86"/>
      <c r="T398" s="87" t="s">
        <v>75</v>
      </c>
      <c r="U398" s="87"/>
      <c r="V398" s="87" t="s">
        <v>75</v>
      </c>
      <c r="W398" s="87"/>
      <c r="X398" s="88" t="s">
        <v>75</v>
      </c>
      <c r="Y398" s="88" t="s">
        <v>75</v>
      </c>
      <c r="Z398" s="88"/>
      <c r="AA398" s="88"/>
      <c r="AB398" s="89" t="s">
        <v>75</v>
      </c>
      <c r="AC398" s="89" t="s">
        <v>75</v>
      </c>
    </row>
    <row r="399" spans="14:29" ht="15.75" x14ac:dyDescent="0.25">
      <c r="N399" s="85">
        <v>48638</v>
      </c>
      <c r="O399" s="86" t="s">
        <v>75</v>
      </c>
      <c r="P399" s="86" t="s">
        <v>75</v>
      </c>
      <c r="Q399" s="86" t="s">
        <v>75</v>
      </c>
      <c r="R399" s="86" t="s">
        <v>75</v>
      </c>
      <c r="S399" s="86"/>
      <c r="T399" s="87" t="s">
        <v>75</v>
      </c>
      <c r="U399" s="87"/>
      <c r="V399" s="87" t="s">
        <v>75</v>
      </c>
      <c r="W399" s="87"/>
      <c r="X399" s="88" t="s">
        <v>75</v>
      </c>
      <c r="Y399" s="88" t="s">
        <v>75</v>
      </c>
      <c r="Z399" s="88"/>
      <c r="AA399" s="88"/>
      <c r="AB399" s="89" t="s">
        <v>75</v>
      </c>
      <c r="AC399" s="89" t="s">
        <v>75</v>
      </c>
    </row>
    <row r="400" spans="14:29" ht="15.75" x14ac:dyDescent="0.25">
      <c r="N400" s="85">
        <v>48669</v>
      </c>
      <c r="O400" s="86" t="s">
        <v>75</v>
      </c>
      <c r="P400" s="86" t="s">
        <v>75</v>
      </c>
      <c r="Q400" s="86" t="s">
        <v>75</v>
      </c>
      <c r="R400" s="86" t="s">
        <v>75</v>
      </c>
      <c r="S400" s="86"/>
      <c r="T400" s="87" t="s">
        <v>75</v>
      </c>
      <c r="U400" s="87"/>
      <c r="V400" s="87" t="s">
        <v>75</v>
      </c>
      <c r="W400" s="87"/>
      <c r="X400" s="88" t="s">
        <v>75</v>
      </c>
      <c r="Y400" s="88" t="s">
        <v>75</v>
      </c>
      <c r="Z400" s="88"/>
      <c r="AA400" s="88"/>
      <c r="AB400" s="89" t="s">
        <v>75</v>
      </c>
      <c r="AC400" s="89" t="s">
        <v>75</v>
      </c>
    </row>
    <row r="401" spans="14:29" ht="15.75" x14ac:dyDescent="0.25">
      <c r="N401" s="85">
        <v>48699</v>
      </c>
      <c r="O401" s="86" t="s">
        <v>75</v>
      </c>
      <c r="P401" s="86" t="s">
        <v>75</v>
      </c>
      <c r="Q401" s="86" t="s">
        <v>75</v>
      </c>
      <c r="R401" s="86" t="s">
        <v>75</v>
      </c>
      <c r="S401" s="86"/>
      <c r="T401" s="87" t="s">
        <v>75</v>
      </c>
      <c r="U401" s="87"/>
      <c r="V401" s="87" t="s">
        <v>75</v>
      </c>
      <c r="W401" s="87"/>
      <c r="X401" s="88" t="s">
        <v>75</v>
      </c>
      <c r="Y401" s="88" t="s">
        <v>75</v>
      </c>
      <c r="Z401" s="88"/>
      <c r="AA401" s="88"/>
      <c r="AB401" s="89" t="s">
        <v>75</v>
      </c>
      <c r="AC401" s="89" t="s">
        <v>75</v>
      </c>
    </row>
    <row r="402" spans="14:29" ht="15.75" x14ac:dyDescent="0.25">
      <c r="N402" s="85">
        <v>48730</v>
      </c>
      <c r="O402" s="86" t="s">
        <v>75</v>
      </c>
      <c r="P402" s="86" t="s">
        <v>75</v>
      </c>
      <c r="Q402" s="86" t="s">
        <v>75</v>
      </c>
      <c r="R402" s="86" t="s">
        <v>75</v>
      </c>
      <c r="S402" s="86"/>
      <c r="T402" s="87" t="s">
        <v>75</v>
      </c>
      <c r="U402" s="87"/>
      <c r="V402" s="87" t="s">
        <v>75</v>
      </c>
      <c r="W402" s="87"/>
      <c r="X402" s="88" t="s">
        <v>75</v>
      </c>
      <c r="Y402" s="88" t="s">
        <v>75</v>
      </c>
      <c r="Z402" s="88"/>
      <c r="AA402" s="88"/>
      <c r="AB402" s="89" t="s">
        <v>75</v>
      </c>
      <c r="AC402" s="89" t="s">
        <v>75</v>
      </c>
    </row>
    <row r="403" spans="14:29" ht="15.75" x14ac:dyDescent="0.25">
      <c r="N403" s="85">
        <v>48760</v>
      </c>
      <c r="O403" s="86" t="s">
        <v>75</v>
      </c>
      <c r="P403" s="86" t="s">
        <v>75</v>
      </c>
      <c r="Q403" s="86" t="s">
        <v>75</v>
      </c>
      <c r="R403" s="86" t="s">
        <v>75</v>
      </c>
      <c r="S403" s="86"/>
      <c r="T403" s="87" t="s">
        <v>75</v>
      </c>
      <c r="U403" s="87"/>
      <c r="V403" s="87" t="s">
        <v>75</v>
      </c>
      <c r="W403" s="87"/>
      <c r="X403" s="88" t="s">
        <v>75</v>
      </c>
      <c r="Y403" s="88" t="s">
        <v>75</v>
      </c>
      <c r="Z403" s="88"/>
      <c r="AA403" s="88"/>
      <c r="AB403" s="89" t="s">
        <v>75</v>
      </c>
      <c r="AC403" s="89" t="s">
        <v>75</v>
      </c>
    </row>
    <row r="404" spans="14:29" ht="15.75" x14ac:dyDescent="0.25">
      <c r="N404" s="85">
        <v>48791</v>
      </c>
      <c r="O404" s="86" t="s">
        <v>75</v>
      </c>
      <c r="P404" s="86" t="s">
        <v>75</v>
      </c>
      <c r="Q404" s="86" t="s">
        <v>75</v>
      </c>
      <c r="R404" s="86" t="s">
        <v>75</v>
      </c>
      <c r="S404" s="86"/>
      <c r="T404" s="87" t="s">
        <v>75</v>
      </c>
      <c r="U404" s="87"/>
      <c r="V404" s="87" t="s">
        <v>75</v>
      </c>
      <c r="W404" s="87"/>
      <c r="X404" s="88" t="s">
        <v>75</v>
      </c>
      <c r="Y404" s="88" t="s">
        <v>75</v>
      </c>
      <c r="Z404" s="88"/>
      <c r="AA404" s="88"/>
      <c r="AB404" s="89" t="s">
        <v>75</v>
      </c>
      <c r="AC404" s="89" t="s">
        <v>75</v>
      </c>
    </row>
    <row r="405" spans="14:29" ht="15.75" x14ac:dyDescent="0.25">
      <c r="N405" s="85">
        <v>48822</v>
      </c>
      <c r="O405" s="86" t="s">
        <v>75</v>
      </c>
      <c r="P405" s="86" t="s">
        <v>75</v>
      </c>
      <c r="Q405" s="86" t="s">
        <v>75</v>
      </c>
      <c r="R405" s="86" t="s">
        <v>75</v>
      </c>
      <c r="S405" s="86"/>
      <c r="T405" s="87" t="s">
        <v>75</v>
      </c>
      <c r="U405" s="87"/>
      <c r="V405" s="87" t="s">
        <v>75</v>
      </c>
      <c r="W405" s="87"/>
      <c r="X405" s="88" t="s">
        <v>75</v>
      </c>
      <c r="Y405" s="88" t="s">
        <v>75</v>
      </c>
      <c r="Z405" s="88"/>
      <c r="AA405" s="88"/>
      <c r="AB405" s="89" t="s">
        <v>75</v>
      </c>
      <c r="AC405" s="89" t="s">
        <v>75</v>
      </c>
    </row>
    <row r="406" spans="14:29" ht="15.75" x14ac:dyDescent="0.25">
      <c r="N406" s="85">
        <v>48852</v>
      </c>
      <c r="O406" s="86" t="s">
        <v>75</v>
      </c>
      <c r="P406" s="86" t="s">
        <v>75</v>
      </c>
      <c r="Q406" s="86" t="s">
        <v>75</v>
      </c>
      <c r="R406" s="86" t="s">
        <v>75</v>
      </c>
      <c r="S406" s="86"/>
      <c r="T406" s="87" t="s">
        <v>75</v>
      </c>
      <c r="U406" s="87"/>
      <c r="V406" s="87" t="s">
        <v>75</v>
      </c>
      <c r="W406" s="87"/>
      <c r="X406" s="88" t="s">
        <v>75</v>
      </c>
      <c r="Y406" s="88" t="s">
        <v>75</v>
      </c>
      <c r="Z406" s="88"/>
      <c r="AA406" s="88"/>
      <c r="AB406" s="89" t="s">
        <v>75</v>
      </c>
      <c r="AC406" s="89" t="s">
        <v>75</v>
      </c>
    </row>
    <row r="407" spans="14:29" ht="15.75" x14ac:dyDescent="0.25">
      <c r="N407" s="85">
        <v>48883</v>
      </c>
      <c r="O407" s="86" t="s">
        <v>75</v>
      </c>
      <c r="P407" s="86" t="s">
        <v>75</v>
      </c>
      <c r="Q407" s="86" t="s">
        <v>75</v>
      </c>
      <c r="R407" s="86" t="s">
        <v>75</v>
      </c>
      <c r="S407" s="86"/>
      <c r="T407" s="87" t="s">
        <v>75</v>
      </c>
      <c r="U407" s="87"/>
      <c r="V407" s="87" t="s">
        <v>75</v>
      </c>
      <c r="W407" s="87"/>
      <c r="X407" s="88" t="s">
        <v>75</v>
      </c>
      <c r="Y407" s="88" t="s">
        <v>75</v>
      </c>
      <c r="Z407" s="88"/>
      <c r="AA407" s="88"/>
      <c r="AB407" s="89" t="s">
        <v>75</v>
      </c>
      <c r="AC407" s="89" t="s">
        <v>75</v>
      </c>
    </row>
    <row r="408" spans="14:29" ht="15.75" x14ac:dyDescent="0.25">
      <c r="N408" s="85">
        <v>48913</v>
      </c>
      <c r="O408" s="86" t="s">
        <v>75</v>
      </c>
      <c r="P408" s="86" t="s">
        <v>75</v>
      </c>
      <c r="Q408" s="86" t="s">
        <v>75</v>
      </c>
      <c r="R408" s="86" t="s">
        <v>75</v>
      </c>
      <c r="S408" s="86"/>
      <c r="T408" s="87" t="s">
        <v>75</v>
      </c>
      <c r="U408" s="87"/>
      <c r="V408" s="87" t="s">
        <v>75</v>
      </c>
      <c r="W408" s="87"/>
      <c r="X408" s="88" t="s">
        <v>75</v>
      </c>
      <c r="Y408" s="88" t="s">
        <v>75</v>
      </c>
      <c r="Z408" s="88"/>
      <c r="AA408" s="88"/>
      <c r="AB408" s="89" t="s">
        <v>75</v>
      </c>
      <c r="AC408" s="89" t="s">
        <v>75</v>
      </c>
    </row>
    <row r="409" spans="14:29" ht="15.75" x14ac:dyDescent="0.25">
      <c r="N409" s="85">
        <v>48944</v>
      </c>
      <c r="O409" s="86" t="s">
        <v>75</v>
      </c>
      <c r="P409" s="86" t="s">
        <v>75</v>
      </c>
      <c r="Q409" s="86" t="s">
        <v>75</v>
      </c>
      <c r="R409" s="86" t="s">
        <v>75</v>
      </c>
      <c r="S409" s="86"/>
      <c r="T409" s="87" t="s">
        <v>75</v>
      </c>
      <c r="U409" s="87"/>
      <c r="V409" s="87" t="s">
        <v>75</v>
      </c>
      <c r="W409" s="87"/>
      <c r="X409" s="88" t="s">
        <v>75</v>
      </c>
      <c r="Y409" s="88" t="s">
        <v>75</v>
      </c>
      <c r="Z409" s="88"/>
      <c r="AA409" s="88"/>
      <c r="AB409" s="89" t="s">
        <v>75</v>
      </c>
      <c r="AC409" s="89" t="s">
        <v>75</v>
      </c>
    </row>
    <row r="410" spans="14:29" ht="15.75" x14ac:dyDescent="0.25">
      <c r="N410" s="85">
        <v>48975</v>
      </c>
      <c r="O410" s="86" t="s">
        <v>75</v>
      </c>
      <c r="P410" s="86" t="s">
        <v>75</v>
      </c>
      <c r="Q410" s="86" t="s">
        <v>75</v>
      </c>
      <c r="R410" s="86" t="s">
        <v>75</v>
      </c>
      <c r="S410" s="86"/>
      <c r="T410" s="87" t="s">
        <v>75</v>
      </c>
      <c r="U410" s="87"/>
      <c r="V410" s="87" t="s">
        <v>75</v>
      </c>
      <c r="W410" s="87"/>
      <c r="X410" s="88" t="s">
        <v>75</v>
      </c>
      <c r="Y410" s="88" t="s">
        <v>75</v>
      </c>
      <c r="Z410" s="88"/>
      <c r="AA410" s="88"/>
      <c r="AB410" s="89" t="s">
        <v>75</v>
      </c>
      <c r="AC410" s="89" t="s">
        <v>75</v>
      </c>
    </row>
    <row r="411" spans="14:29" ht="15.75" x14ac:dyDescent="0.25">
      <c r="N411" s="85">
        <v>49003</v>
      </c>
      <c r="O411" s="86" t="s">
        <v>75</v>
      </c>
      <c r="P411" s="86" t="s">
        <v>75</v>
      </c>
      <c r="Q411" s="86" t="s">
        <v>75</v>
      </c>
      <c r="R411" s="86" t="s">
        <v>75</v>
      </c>
      <c r="S411" s="86"/>
      <c r="T411" s="87" t="s">
        <v>75</v>
      </c>
      <c r="U411" s="87"/>
      <c r="V411" s="87" t="s">
        <v>75</v>
      </c>
      <c r="W411" s="87"/>
      <c r="X411" s="88" t="s">
        <v>75</v>
      </c>
      <c r="Y411" s="88" t="s">
        <v>75</v>
      </c>
      <c r="Z411" s="88"/>
      <c r="AA411" s="88"/>
      <c r="AB411" s="89" t="s">
        <v>75</v>
      </c>
      <c r="AC411" s="89" t="s">
        <v>75</v>
      </c>
    </row>
    <row r="412" spans="14:29" ht="15.75" x14ac:dyDescent="0.25">
      <c r="N412" s="85">
        <v>49034</v>
      </c>
      <c r="O412" s="86" t="s">
        <v>75</v>
      </c>
      <c r="P412" s="86" t="s">
        <v>75</v>
      </c>
      <c r="Q412" s="86" t="s">
        <v>75</v>
      </c>
      <c r="R412" s="86" t="s">
        <v>75</v>
      </c>
      <c r="S412" s="86"/>
      <c r="T412" s="87" t="s">
        <v>75</v>
      </c>
      <c r="U412" s="87"/>
      <c r="V412" s="87" t="s">
        <v>75</v>
      </c>
      <c r="W412" s="87"/>
      <c r="X412" s="88" t="s">
        <v>75</v>
      </c>
      <c r="Y412" s="88" t="s">
        <v>75</v>
      </c>
      <c r="Z412" s="88"/>
      <c r="AA412" s="88"/>
      <c r="AB412" s="89" t="s">
        <v>75</v>
      </c>
      <c r="AC412" s="89" t="s">
        <v>75</v>
      </c>
    </row>
    <row r="413" spans="14:29" ht="15.75" x14ac:dyDescent="0.25">
      <c r="N413" s="85">
        <v>49064</v>
      </c>
      <c r="O413" s="86" t="s">
        <v>75</v>
      </c>
      <c r="P413" s="86" t="s">
        <v>75</v>
      </c>
      <c r="Q413" s="86" t="s">
        <v>75</v>
      </c>
      <c r="R413" s="86" t="s">
        <v>75</v>
      </c>
      <c r="S413" s="86"/>
      <c r="T413" s="87" t="s">
        <v>75</v>
      </c>
      <c r="U413" s="87"/>
      <c r="V413" s="87" t="s">
        <v>75</v>
      </c>
      <c r="W413" s="87"/>
      <c r="X413" s="88" t="s">
        <v>75</v>
      </c>
      <c r="Y413" s="88" t="s">
        <v>75</v>
      </c>
      <c r="Z413" s="88"/>
      <c r="AA413" s="88"/>
      <c r="AB413" s="89" t="s">
        <v>75</v>
      </c>
      <c r="AC413" s="89" t="s">
        <v>75</v>
      </c>
    </row>
    <row r="414" spans="14:29" ht="15.75" x14ac:dyDescent="0.25">
      <c r="N414" s="85">
        <v>49095</v>
      </c>
      <c r="O414" s="86" t="s">
        <v>75</v>
      </c>
      <c r="P414" s="86" t="s">
        <v>75</v>
      </c>
      <c r="Q414" s="86" t="s">
        <v>75</v>
      </c>
      <c r="R414" s="86" t="s">
        <v>75</v>
      </c>
      <c r="S414" s="86"/>
      <c r="T414" s="87" t="s">
        <v>75</v>
      </c>
      <c r="U414" s="87"/>
      <c r="V414" s="87" t="s">
        <v>75</v>
      </c>
      <c r="W414" s="87"/>
      <c r="X414" s="88" t="s">
        <v>75</v>
      </c>
      <c r="Y414" s="88" t="s">
        <v>75</v>
      </c>
      <c r="Z414" s="88"/>
      <c r="AA414" s="88"/>
      <c r="AB414" s="89" t="s">
        <v>75</v>
      </c>
      <c r="AC414" s="89" t="s">
        <v>75</v>
      </c>
    </row>
    <row r="415" spans="14:29" ht="15.75" x14ac:dyDescent="0.25">
      <c r="N415" s="85">
        <v>49125</v>
      </c>
      <c r="O415" s="86" t="s">
        <v>75</v>
      </c>
      <c r="P415" s="86" t="s">
        <v>75</v>
      </c>
      <c r="Q415" s="86" t="s">
        <v>75</v>
      </c>
      <c r="R415" s="86" t="s">
        <v>75</v>
      </c>
      <c r="S415" s="86"/>
      <c r="T415" s="87" t="s">
        <v>75</v>
      </c>
      <c r="U415" s="87"/>
      <c r="V415" s="87" t="s">
        <v>75</v>
      </c>
      <c r="W415" s="87"/>
      <c r="X415" s="88" t="s">
        <v>75</v>
      </c>
      <c r="Y415" s="88" t="s">
        <v>75</v>
      </c>
      <c r="Z415" s="88"/>
      <c r="AA415" s="88"/>
      <c r="AB415" s="89" t="s">
        <v>75</v>
      </c>
      <c r="AC415" s="89" t="s">
        <v>75</v>
      </c>
    </row>
    <row r="416" spans="14:29" ht="15.75" x14ac:dyDescent="0.25">
      <c r="N416" s="85">
        <v>49156</v>
      </c>
      <c r="O416" s="86" t="s">
        <v>75</v>
      </c>
      <c r="P416" s="86" t="s">
        <v>75</v>
      </c>
      <c r="Q416" s="86" t="s">
        <v>75</v>
      </c>
      <c r="R416" s="86" t="s">
        <v>75</v>
      </c>
      <c r="S416" s="86"/>
      <c r="T416" s="87" t="s">
        <v>75</v>
      </c>
      <c r="U416" s="87"/>
      <c r="V416" s="87" t="s">
        <v>75</v>
      </c>
      <c r="W416" s="87"/>
      <c r="X416" s="88" t="s">
        <v>75</v>
      </c>
      <c r="Y416" s="88" t="s">
        <v>75</v>
      </c>
      <c r="Z416" s="88"/>
      <c r="AA416" s="88"/>
      <c r="AB416" s="89" t="s">
        <v>75</v>
      </c>
      <c r="AC416" s="89" t="s">
        <v>75</v>
      </c>
    </row>
    <row r="417" spans="14:29" ht="15.75" x14ac:dyDescent="0.25">
      <c r="N417" s="85">
        <v>49187</v>
      </c>
      <c r="O417" s="86" t="s">
        <v>75</v>
      </c>
      <c r="P417" s="86" t="s">
        <v>75</v>
      </c>
      <c r="Q417" s="86" t="s">
        <v>75</v>
      </c>
      <c r="R417" s="86" t="s">
        <v>75</v>
      </c>
      <c r="S417" s="86"/>
      <c r="T417" s="87" t="s">
        <v>75</v>
      </c>
      <c r="U417" s="87"/>
      <c r="V417" s="87" t="s">
        <v>75</v>
      </c>
      <c r="W417" s="87"/>
      <c r="X417" s="88" t="s">
        <v>75</v>
      </c>
      <c r="Y417" s="88" t="s">
        <v>75</v>
      </c>
      <c r="Z417" s="88"/>
      <c r="AA417" s="88"/>
      <c r="AB417" s="89" t="s">
        <v>75</v>
      </c>
      <c r="AC417" s="89" t="s">
        <v>75</v>
      </c>
    </row>
    <row r="418" spans="14:29" ht="15.75" x14ac:dyDescent="0.25">
      <c r="N418" s="85">
        <v>49217</v>
      </c>
      <c r="O418" s="86" t="s">
        <v>75</v>
      </c>
      <c r="P418" s="86" t="s">
        <v>75</v>
      </c>
      <c r="Q418" s="86" t="s">
        <v>75</v>
      </c>
      <c r="R418" s="86" t="s">
        <v>75</v>
      </c>
      <c r="S418" s="86"/>
      <c r="T418" s="87" t="s">
        <v>75</v>
      </c>
      <c r="U418" s="87"/>
      <c r="V418" s="87" t="s">
        <v>75</v>
      </c>
      <c r="W418" s="87"/>
      <c r="X418" s="88" t="s">
        <v>75</v>
      </c>
      <c r="Y418" s="88" t="s">
        <v>75</v>
      </c>
      <c r="Z418" s="88"/>
      <c r="AA418" s="88"/>
      <c r="AB418" s="89" t="s">
        <v>75</v>
      </c>
      <c r="AC418" s="89" t="s">
        <v>75</v>
      </c>
    </row>
    <row r="419" spans="14:29" ht="15.75" x14ac:dyDescent="0.25">
      <c r="N419" s="85">
        <v>49248</v>
      </c>
      <c r="O419" s="86" t="s">
        <v>75</v>
      </c>
      <c r="P419" s="86" t="s">
        <v>75</v>
      </c>
      <c r="Q419" s="86" t="s">
        <v>75</v>
      </c>
      <c r="R419" s="86" t="s">
        <v>75</v>
      </c>
      <c r="S419" s="86"/>
      <c r="T419" s="87" t="s">
        <v>75</v>
      </c>
      <c r="U419" s="87"/>
      <c r="V419" s="87" t="s">
        <v>75</v>
      </c>
      <c r="W419" s="87"/>
      <c r="X419" s="88" t="s">
        <v>75</v>
      </c>
      <c r="Y419" s="88" t="s">
        <v>75</v>
      </c>
      <c r="Z419" s="88"/>
      <c r="AA419" s="88"/>
      <c r="AB419" s="89" t="s">
        <v>75</v>
      </c>
      <c r="AC419" s="89" t="s">
        <v>75</v>
      </c>
    </row>
    <row r="420" spans="14:29" ht="15.75" x14ac:dyDescent="0.25">
      <c r="N420" s="85">
        <v>49278</v>
      </c>
      <c r="O420" s="86" t="s">
        <v>75</v>
      </c>
      <c r="P420" s="86" t="s">
        <v>75</v>
      </c>
      <c r="Q420" s="86" t="s">
        <v>75</v>
      </c>
      <c r="R420" s="86" t="s">
        <v>75</v>
      </c>
      <c r="S420" s="86"/>
      <c r="T420" s="87" t="s">
        <v>75</v>
      </c>
      <c r="U420" s="87"/>
      <c r="V420" s="87" t="s">
        <v>75</v>
      </c>
      <c r="W420" s="87"/>
      <c r="X420" s="88" t="s">
        <v>75</v>
      </c>
      <c r="Y420" s="88" t="s">
        <v>75</v>
      </c>
      <c r="Z420" s="88"/>
      <c r="AA420" s="88"/>
      <c r="AB420" s="89" t="s">
        <v>75</v>
      </c>
      <c r="AC420" s="89" t="s">
        <v>75</v>
      </c>
    </row>
    <row r="421" spans="14:29" ht="15.75" x14ac:dyDescent="0.25">
      <c r="N421" s="85">
        <v>49309</v>
      </c>
      <c r="O421" s="86" t="s">
        <v>75</v>
      </c>
      <c r="P421" s="86" t="s">
        <v>75</v>
      </c>
      <c r="Q421" s="86" t="s">
        <v>75</v>
      </c>
      <c r="R421" s="86" t="s">
        <v>75</v>
      </c>
      <c r="S421" s="86"/>
      <c r="T421" s="87" t="s">
        <v>75</v>
      </c>
      <c r="U421" s="87"/>
      <c r="V421" s="87" t="s">
        <v>75</v>
      </c>
      <c r="W421" s="87"/>
      <c r="X421" s="88" t="s">
        <v>75</v>
      </c>
      <c r="Y421" s="88" t="s">
        <v>75</v>
      </c>
      <c r="Z421" s="88"/>
      <c r="AA421" s="88"/>
      <c r="AB421" s="89" t="s">
        <v>75</v>
      </c>
      <c r="AC421" s="89" t="s">
        <v>75</v>
      </c>
    </row>
    <row r="422" spans="14:29" ht="15.75" x14ac:dyDescent="0.25">
      <c r="N422" s="85">
        <v>49340</v>
      </c>
      <c r="O422" s="86" t="s">
        <v>75</v>
      </c>
      <c r="P422" s="86" t="s">
        <v>75</v>
      </c>
      <c r="Q422" s="86" t="s">
        <v>75</v>
      </c>
      <c r="R422" s="86" t="s">
        <v>75</v>
      </c>
      <c r="S422" s="86"/>
      <c r="T422" s="87" t="s">
        <v>75</v>
      </c>
      <c r="U422" s="87"/>
      <c r="V422" s="87" t="s">
        <v>75</v>
      </c>
      <c r="W422" s="87"/>
      <c r="X422" s="88" t="s">
        <v>75</v>
      </c>
      <c r="Y422" s="88" t="s">
        <v>75</v>
      </c>
      <c r="Z422" s="88"/>
      <c r="AA422" s="88"/>
      <c r="AB422" s="89" t="s">
        <v>75</v>
      </c>
      <c r="AC422" s="89" t="s">
        <v>75</v>
      </c>
    </row>
    <row r="423" spans="14:29" ht="15.75" x14ac:dyDescent="0.25">
      <c r="N423" s="85">
        <v>49368</v>
      </c>
      <c r="O423" s="86" t="s">
        <v>75</v>
      </c>
      <c r="P423" s="86" t="s">
        <v>75</v>
      </c>
      <c r="Q423" s="86" t="s">
        <v>75</v>
      </c>
      <c r="R423" s="86" t="s">
        <v>75</v>
      </c>
      <c r="S423" s="86"/>
      <c r="T423" s="87" t="s">
        <v>75</v>
      </c>
      <c r="U423" s="87"/>
      <c r="V423" s="87" t="s">
        <v>75</v>
      </c>
      <c r="W423" s="87"/>
      <c r="X423" s="88" t="s">
        <v>75</v>
      </c>
      <c r="Y423" s="88" t="s">
        <v>75</v>
      </c>
      <c r="Z423" s="88"/>
      <c r="AA423" s="88"/>
      <c r="AB423" s="89" t="s">
        <v>75</v>
      </c>
      <c r="AC423" s="89" t="s">
        <v>75</v>
      </c>
    </row>
    <row r="424" spans="14:29" ht="15.75" x14ac:dyDescent="0.25">
      <c r="N424" s="85">
        <v>49399</v>
      </c>
      <c r="O424" s="86" t="s">
        <v>75</v>
      </c>
      <c r="P424" s="86" t="s">
        <v>75</v>
      </c>
      <c r="Q424" s="86" t="s">
        <v>75</v>
      </c>
      <c r="R424" s="86" t="s">
        <v>75</v>
      </c>
      <c r="S424" s="86"/>
      <c r="T424" s="87" t="s">
        <v>75</v>
      </c>
      <c r="U424" s="87"/>
      <c r="V424" s="87" t="s">
        <v>75</v>
      </c>
      <c r="W424" s="87"/>
      <c r="X424" s="88" t="s">
        <v>75</v>
      </c>
      <c r="Y424" s="88" t="s">
        <v>75</v>
      </c>
      <c r="Z424" s="88"/>
      <c r="AA424" s="88"/>
      <c r="AB424" s="89" t="s">
        <v>75</v>
      </c>
      <c r="AC424" s="89" t="s">
        <v>75</v>
      </c>
    </row>
    <row r="425" spans="14:29" ht="15.75" x14ac:dyDescent="0.25">
      <c r="N425" s="85">
        <v>49429</v>
      </c>
      <c r="O425" s="86" t="s">
        <v>75</v>
      </c>
      <c r="P425" s="86" t="s">
        <v>75</v>
      </c>
      <c r="Q425" s="86" t="s">
        <v>75</v>
      </c>
      <c r="R425" s="86" t="s">
        <v>75</v>
      </c>
      <c r="S425" s="86"/>
      <c r="T425" s="87" t="s">
        <v>75</v>
      </c>
      <c r="U425" s="87"/>
      <c r="V425" s="87" t="s">
        <v>75</v>
      </c>
      <c r="W425" s="87"/>
      <c r="X425" s="88" t="s">
        <v>75</v>
      </c>
      <c r="Y425" s="88" t="s">
        <v>75</v>
      </c>
      <c r="Z425" s="88"/>
      <c r="AA425" s="88"/>
      <c r="AB425" s="89" t="s">
        <v>75</v>
      </c>
      <c r="AC425" s="89" t="s">
        <v>75</v>
      </c>
    </row>
    <row r="426" spans="14:29" ht="15.75" x14ac:dyDescent="0.25">
      <c r="N426" s="85">
        <v>49460</v>
      </c>
      <c r="O426" s="86" t="s">
        <v>75</v>
      </c>
      <c r="P426" s="86" t="s">
        <v>75</v>
      </c>
      <c r="Q426" s="86" t="s">
        <v>75</v>
      </c>
      <c r="R426" s="86" t="s">
        <v>75</v>
      </c>
      <c r="S426" s="86"/>
      <c r="T426" s="87" t="s">
        <v>75</v>
      </c>
      <c r="U426" s="87"/>
      <c r="V426" s="87" t="s">
        <v>75</v>
      </c>
      <c r="W426" s="87"/>
      <c r="X426" s="88" t="s">
        <v>75</v>
      </c>
      <c r="Y426" s="88" t="s">
        <v>75</v>
      </c>
      <c r="Z426" s="88"/>
      <c r="AA426" s="88"/>
      <c r="AB426" s="89" t="s">
        <v>75</v>
      </c>
      <c r="AC426" s="89" t="s">
        <v>75</v>
      </c>
    </row>
    <row r="427" spans="14:29" ht="15.75" x14ac:dyDescent="0.25">
      <c r="N427" s="85">
        <v>49490</v>
      </c>
      <c r="O427" s="86" t="s">
        <v>75</v>
      </c>
      <c r="P427" s="86" t="s">
        <v>75</v>
      </c>
      <c r="Q427" s="86" t="s">
        <v>75</v>
      </c>
      <c r="R427" s="86" t="s">
        <v>75</v>
      </c>
      <c r="S427" s="86"/>
      <c r="T427" s="87" t="s">
        <v>75</v>
      </c>
      <c r="U427" s="87"/>
      <c r="V427" s="87" t="s">
        <v>75</v>
      </c>
      <c r="W427" s="87"/>
      <c r="X427" s="88" t="s">
        <v>75</v>
      </c>
      <c r="Y427" s="88" t="s">
        <v>75</v>
      </c>
      <c r="Z427" s="88"/>
      <c r="AA427" s="88"/>
      <c r="AB427" s="89" t="s">
        <v>75</v>
      </c>
      <c r="AC427" s="89" t="s">
        <v>75</v>
      </c>
    </row>
    <row r="428" spans="14:29" ht="15.75" x14ac:dyDescent="0.25">
      <c r="N428" s="85">
        <v>49521</v>
      </c>
      <c r="O428" s="86" t="s">
        <v>75</v>
      </c>
      <c r="P428" s="86" t="s">
        <v>75</v>
      </c>
      <c r="Q428" s="86" t="s">
        <v>75</v>
      </c>
      <c r="R428" s="86" t="s">
        <v>75</v>
      </c>
      <c r="S428" s="86"/>
      <c r="T428" s="87" t="s">
        <v>75</v>
      </c>
      <c r="U428" s="87"/>
      <c r="V428" s="87" t="s">
        <v>75</v>
      </c>
      <c r="W428" s="87"/>
      <c r="X428" s="88" t="s">
        <v>75</v>
      </c>
      <c r="Y428" s="88" t="s">
        <v>75</v>
      </c>
      <c r="Z428" s="88"/>
      <c r="AA428" s="88"/>
      <c r="AB428" s="89" t="s">
        <v>75</v>
      </c>
      <c r="AC428" s="89" t="s">
        <v>75</v>
      </c>
    </row>
    <row r="429" spans="14:29" ht="15.75" x14ac:dyDescent="0.25">
      <c r="N429" s="85">
        <v>49552</v>
      </c>
      <c r="O429" s="86" t="s">
        <v>75</v>
      </c>
      <c r="P429" s="86" t="s">
        <v>75</v>
      </c>
      <c r="Q429" s="86" t="s">
        <v>75</v>
      </c>
      <c r="R429" s="86" t="s">
        <v>75</v>
      </c>
      <c r="S429" s="86"/>
      <c r="T429" s="87" t="s">
        <v>75</v>
      </c>
      <c r="U429" s="87"/>
      <c r="V429" s="87" t="s">
        <v>75</v>
      </c>
      <c r="W429" s="87"/>
      <c r="X429" s="88" t="s">
        <v>75</v>
      </c>
      <c r="Y429" s="88" t="s">
        <v>75</v>
      </c>
      <c r="Z429" s="88"/>
      <c r="AA429" s="88"/>
      <c r="AB429" s="89" t="s">
        <v>75</v>
      </c>
      <c r="AC429" s="89" t="s">
        <v>75</v>
      </c>
    </row>
    <row r="430" spans="14:29" ht="15.75" x14ac:dyDescent="0.25">
      <c r="N430" s="85">
        <v>49582</v>
      </c>
      <c r="O430" s="86" t="s">
        <v>75</v>
      </c>
      <c r="P430" s="86" t="s">
        <v>75</v>
      </c>
      <c r="Q430" s="86" t="s">
        <v>75</v>
      </c>
      <c r="R430" s="86" t="s">
        <v>75</v>
      </c>
      <c r="S430" s="86"/>
      <c r="T430" s="87" t="s">
        <v>75</v>
      </c>
      <c r="U430" s="87"/>
      <c r="V430" s="87" t="s">
        <v>75</v>
      </c>
      <c r="W430" s="87"/>
      <c r="X430" s="88" t="s">
        <v>75</v>
      </c>
      <c r="Y430" s="88" t="s">
        <v>75</v>
      </c>
      <c r="Z430" s="88"/>
      <c r="AA430" s="88"/>
      <c r="AB430" s="89" t="s">
        <v>75</v>
      </c>
      <c r="AC430" s="89" t="s">
        <v>75</v>
      </c>
    </row>
    <row r="431" spans="14:29" ht="15.75" x14ac:dyDescent="0.25">
      <c r="N431" s="85">
        <v>49613</v>
      </c>
      <c r="O431" s="86" t="s">
        <v>75</v>
      </c>
      <c r="P431" s="86" t="s">
        <v>75</v>
      </c>
      <c r="Q431" s="86" t="s">
        <v>75</v>
      </c>
      <c r="R431" s="86" t="s">
        <v>75</v>
      </c>
      <c r="S431" s="86"/>
      <c r="T431" s="87" t="s">
        <v>75</v>
      </c>
      <c r="U431" s="87"/>
      <c r="V431" s="87" t="s">
        <v>75</v>
      </c>
      <c r="W431" s="87"/>
      <c r="X431" s="88" t="s">
        <v>75</v>
      </c>
      <c r="Y431" s="88" t="s">
        <v>75</v>
      </c>
      <c r="Z431" s="88"/>
      <c r="AA431" s="88"/>
      <c r="AB431" s="89" t="s">
        <v>75</v>
      </c>
      <c r="AC431" s="89" t="s">
        <v>75</v>
      </c>
    </row>
    <row r="432" spans="14:29" ht="15.75" x14ac:dyDescent="0.25">
      <c r="N432" s="85">
        <v>49643</v>
      </c>
      <c r="O432" s="86" t="s">
        <v>75</v>
      </c>
      <c r="P432" s="86" t="s">
        <v>75</v>
      </c>
      <c r="Q432" s="86" t="s">
        <v>75</v>
      </c>
      <c r="R432" s="86" t="s">
        <v>75</v>
      </c>
      <c r="S432" s="86"/>
      <c r="T432" s="87" t="s">
        <v>75</v>
      </c>
      <c r="U432" s="87"/>
      <c r="V432" s="87" t="s">
        <v>75</v>
      </c>
      <c r="W432" s="87"/>
      <c r="X432" s="88" t="s">
        <v>75</v>
      </c>
      <c r="Y432" s="88" t="s">
        <v>75</v>
      </c>
      <c r="Z432" s="88"/>
      <c r="AA432" s="88"/>
      <c r="AB432" s="89" t="s">
        <v>75</v>
      </c>
      <c r="AC432" s="89" t="s">
        <v>75</v>
      </c>
    </row>
    <row r="433" spans="14:29" ht="15.75" x14ac:dyDescent="0.25">
      <c r="N433" s="85">
        <v>49674</v>
      </c>
      <c r="O433" s="86" t="s">
        <v>75</v>
      </c>
      <c r="P433" s="86" t="s">
        <v>75</v>
      </c>
      <c r="Q433" s="86" t="s">
        <v>75</v>
      </c>
      <c r="R433" s="86" t="s">
        <v>75</v>
      </c>
      <c r="S433" s="86"/>
      <c r="T433" s="87" t="s">
        <v>75</v>
      </c>
      <c r="U433" s="87"/>
      <c r="V433" s="87" t="s">
        <v>75</v>
      </c>
      <c r="W433" s="87"/>
      <c r="X433" s="88" t="s">
        <v>75</v>
      </c>
      <c r="Y433" s="88" t="s">
        <v>75</v>
      </c>
      <c r="Z433" s="88"/>
      <c r="AA433" s="88"/>
      <c r="AB433" s="89" t="s">
        <v>75</v>
      </c>
      <c r="AC433" s="89" t="s">
        <v>75</v>
      </c>
    </row>
    <row r="434" spans="14:29" ht="15.75" x14ac:dyDescent="0.25">
      <c r="N434" s="85">
        <v>49705</v>
      </c>
      <c r="O434" s="86" t="s">
        <v>75</v>
      </c>
      <c r="P434" s="86" t="s">
        <v>75</v>
      </c>
      <c r="Q434" s="86" t="s">
        <v>75</v>
      </c>
      <c r="R434" s="86" t="s">
        <v>75</v>
      </c>
      <c r="S434" s="86"/>
      <c r="T434" s="87" t="s">
        <v>75</v>
      </c>
      <c r="U434" s="87"/>
      <c r="V434" s="87" t="s">
        <v>75</v>
      </c>
      <c r="W434" s="87"/>
      <c r="X434" s="88" t="s">
        <v>75</v>
      </c>
      <c r="Y434" s="88" t="s">
        <v>75</v>
      </c>
      <c r="Z434" s="88"/>
      <c r="AA434" s="88"/>
      <c r="AB434" s="89" t="s">
        <v>75</v>
      </c>
      <c r="AC434" s="89" t="s">
        <v>75</v>
      </c>
    </row>
    <row r="435" spans="14:29" ht="15.75" x14ac:dyDescent="0.25">
      <c r="N435" s="85">
        <v>49734</v>
      </c>
      <c r="O435" s="86" t="s">
        <v>75</v>
      </c>
      <c r="P435" s="86" t="s">
        <v>75</v>
      </c>
      <c r="Q435" s="86" t="s">
        <v>75</v>
      </c>
      <c r="R435" s="86" t="s">
        <v>75</v>
      </c>
      <c r="S435" s="86"/>
      <c r="T435" s="87" t="s">
        <v>75</v>
      </c>
      <c r="U435" s="87"/>
      <c r="V435" s="87" t="s">
        <v>75</v>
      </c>
      <c r="W435" s="87"/>
      <c r="X435" s="88" t="s">
        <v>75</v>
      </c>
      <c r="Y435" s="88" t="s">
        <v>75</v>
      </c>
      <c r="Z435" s="88"/>
      <c r="AA435" s="88"/>
      <c r="AB435" s="89" t="s">
        <v>75</v>
      </c>
      <c r="AC435" s="89" t="s">
        <v>75</v>
      </c>
    </row>
    <row r="436" spans="14:29" ht="15.75" x14ac:dyDescent="0.25">
      <c r="N436" s="85">
        <v>49765</v>
      </c>
      <c r="O436" s="86" t="s">
        <v>75</v>
      </c>
      <c r="P436" s="86" t="s">
        <v>75</v>
      </c>
      <c r="Q436" s="86" t="s">
        <v>75</v>
      </c>
      <c r="R436" s="86" t="s">
        <v>75</v>
      </c>
      <c r="S436" s="86"/>
      <c r="T436" s="87" t="s">
        <v>75</v>
      </c>
      <c r="U436" s="87"/>
      <c r="V436" s="87" t="s">
        <v>75</v>
      </c>
      <c r="W436" s="87"/>
      <c r="X436" s="88" t="s">
        <v>75</v>
      </c>
      <c r="Y436" s="88" t="s">
        <v>75</v>
      </c>
      <c r="Z436" s="88"/>
      <c r="AA436" s="88"/>
      <c r="AB436" s="89" t="s">
        <v>75</v>
      </c>
      <c r="AC436" s="89" t="s">
        <v>75</v>
      </c>
    </row>
    <row r="437" spans="14:29" ht="15.75" x14ac:dyDescent="0.25">
      <c r="N437" s="85">
        <v>49795</v>
      </c>
      <c r="O437" s="86" t="s">
        <v>75</v>
      </c>
      <c r="P437" s="86" t="s">
        <v>75</v>
      </c>
      <c r="Q437" s="86" t="s">
        <v>75</v>
      </c>
      <c r="R437" s="86" t="s">
        <v>75</v>
      </c>
      <c r="S437" s="86"/>
      <c r="T437" s="87" t="s">
        <v>75</v>
      </c>
      <c r="U437" s="87"/>
      <c r="V437" s="87" t="s">
        <v>75</v>
      </c>
      <c r="W437" s="87"/>
      <c r="X437" s="88" t="s">
        <v>75</v>
      </c>
      <c r="Y437" s="88" t="s">
        <v>75</v>
      </c>
      <c r="Z437" s="88"/>
      <c r="AA437" s="88"/>
      <c r="AB437" s="89" t="s">
        <v>75</v>
      </c>
      <c r="AC437" s="89" t="s">
        <v>75</v>
      </c>
    </row>
    <row r="438" spans="14:29" ht="15.75" x14ac:dyDescent="0.25">
      <c r="N438" s="85">
        <v>49826</v>
      </c>
      <c r="O438" s="86" t="s">
        <v>75</v>
      </c>
      <c r="P438" s="86" t="s">
        <v>75</v>
      </c>
      <c r="Q438" s="86" t="s">
        <v>75</v>
      </c>
      <c r="R438" s="86" t="s">
        <v>75</v>
      </c>
      <c r="S438" s="86"/>
      <c r="T438" s="87" t="s">
        <v>75</v>
      </c>
      <c r="U438" s="87"/>
      <c r="V438" s="87" t="s">
        <v>75</v>
      </c>
      <c r="W438" s="87"/>
      <c r="X438" s="88" t="s">
        <v>75</v>
      </c>
      <c r="Y438" s="88" t="s">
        <v>75</v>
      </c>
      <c r="Z438" s="88"/>
      <c r="AA438" s="88"/>
      <c r="AB438" s="89" t="s">
        <v>75</v>
      </c>
      <c r="AC438" s="89" t="s">
        <v>75</v>
      </c>
    </row>
    <row r="439" spans="14:29" ht="15.75" x14ac:dyDescent="0.25">
      <c r="N439" s="85">
        <v>49856</v>
      </c>
      <c r="O439" s="86" t="s">
        <v>75</v>
      </c>
      <c r="P439" s="86" t="s">
        <v>75</v>
      </c>
      <c r="Q439" s="86" t="s">
        <v>75</v>
      </c>
      <c r="R439" s="86" t="s">
        <v>75</v>
      </c>
      <c r="S439" s="86"/>
      <c r="T439" s="87" t="s">
        <v>75</v>
      </c>
      <c r="U439" s="87"/>
      <c r="V439" s="87" t="s">
        <v>75</v>
      </c>
      <c r="W439" s="87"/>
      <c r="X439" s="88" t="s">
        <v>75</v>
      </c>
      <c r="Y439" s="88" t="s">
        <v>75</v>
      </c>
      <c r="Z439" s="88"/>
      <c r="AA439" s="88"/>
      <c r="AB439" s="89" t="s">
        <v>75</v>
      </c>
      <c r="AC439" s="89" t="s">
        <v>75</v>
      </c>
    </row>
    <row r="440" spans="14:29" ht="15.75" x14ac:dyDescent="0.25">
      <c r="N440" s="85">
        <v>49887</v>
      </c>
      <c r="O440" s="86" t="s">
        <v>75</v>
      </c>
      <c r="P440" s="86" t="s">
        <v>75</v>
      </c>
      <c r="Q440" s="86" t="s">
        <v>75</v>
      </c>
      <c r="R440" s="86" t="s">
        <v>75</v>
      </c>
      <c r="S440" s="86"/>
      <c r="T440" s="87" t="s">
        <v>75</v>
      </c>
      <c r="U440" s="87"/>
      <c r="V440" s="87" t="s">
        <v>75</v>
      </c>
      <c r="W440" s="87"/>
      <c r="X440" s="88" t="s">
        <v>75</v>
      </c>
      <c r="Y440" s="88" t="s">
        <v>75</v>
      </c>
      <c r="Z440" s="88"/>
      <c r="AA440" s="88"/>
      <c r="AB440" s="89" t="s">
        <v>75</v>
      </c>
      <c r="AC440" s="89" t="s">
        <v>75</v>
      </c>
    </row>
    <row r="441" spans="14:29" ht="15.75" x14ac:dyDescent="0.25">
      <c r="N441" s="85">
        <v>49918</v>
      </c>
      <c r="O441" s="86" t="s">
        <v>75</v>
      </c>
      <c r="P441" s="86" t="s">
        <v>75</v>
      </c>
      <c r="Q441" s="86" t="s">
        <v>75</v>
      </c>
      <c r="R441" s="86" t="s">
        <v>75</v>
      </c>
      <c r="S441" s="86"/>
      <c r="T441" s="87" t="s">
        <v>75</v>
      </c>
      <c r="U441" s="87"/>
      <c r="V441" s="87" t="s">
        <v>75</v>
      </c>
      <c r="W441" s="87"/>
      <c r="X441" s="88" t="s">
        <v>75</v>
      </c>
      <c r="Y441" s="88" t="s">
        <v>75</v>
      </c>
      <c r="Z441" s="88"/>
      <c r="AA441" s="88"/>
      <c r="AB441" s="89" t="s">
        <v>75</v>
      </c>
      <c r="AC441" s="89" t="s">
        <v>75</v>
      </c>
    </row>
    <row r="442" spans="14:29" ht="15.75" x14ac:dyDescent="0.25">
      <c r="N442" s="85">
        <v>49948</v>
      </c>
      <c r="O442" s="86" t="s">
        <v>75</v>
      </c>
      <c r="P442" s="86" t="s">
        <v>75</v>
      </c>
      <c r="Q442" s="86" t="s">
        <v>75</v>
      </c>
      <c r="R442" s="86" t="s">
        <v>75</v>
      </c>
      <c r="S442" s="86"/>
      <c r="T442" s="87" t="s">
        <v>75</v>
      </c>
      <c r="U442" s="87"/>
      <c r="V442" s="87" t="s">
        <v>75</v>
      </c>
      <c r="W442" s="87"/>
      <c r="X442" s="88" t="s">
        <v>75</v>
      </c>
      <c r="Y442" s="88" t="s">
        <v>75</v>
      </c>
      <c r="Z442" s="88"/>
      <c r="AA442" s="88"/>
      <c r="AB442" s="89" t="s">
        <v>75</v>
      </c>
      <c r="AC442" s="89" t="s">
        <v>75</v>
      </c>
    </row>
    <row r="443" spans="14:29" ht="15.75" x14ac:dyDescent="0.25">
      <c r="N443" s="85">
        <v>49979</v>
      </c>
      <c r="O443" s="86" t="s">
        <v>75</v>
      </c>
      <c r="P443" s="86" t="s">
        <v>75</v>
      </c>
      <c r="Q443" s="86" t="s">
        <v>75</v>
      </c>
      <c r="R443" s="86" t="s">
        <v>75</v>
      </c>
      <c r="S443" s="86"/>
      <c r="T443" s="87" t="s">
        <v>75</v>
      </c>
      <c r="U443" s="87"/>
      <c r="V443" s="87" t="s">
        <v>75</v>
      </c>
      <c r="W443" s="87"/>
      <c r="X443" s="88" t="s">
        <v>75</v>
      </c>
      <c r="Y443" s="88" t="s">
        <v>75</v>
      </c>
      <c r="Z443" s="88"/>
      <c r="AA443" s="88"/>
      <c r="AB443" s="89" t="s">
        <v>75</v>
      </c>
      <c r="AC443" s="89" t="s">
        <v>75</v>
      </c>
    </row>
    <row r="444" spans="14:29" ht="15.75" x14ac:dyDescent="0.25">
      <c r="N444" s="85">
        <v>50009</v>
      </c>
      <c r="O444" s="86" t="s">
        <v>75</v>
      </c>
      <c r="P444" s="86" t="s">
        <v>75</v>
      </c>
      <c r="Q444" s="86" t="s">
        <v>75</v>
      </c>
      <c r="R444" s="86" t="s">
        <v>75</v>
      </c>
      <c r="S444" s="86"/>
      <c r="T444" s="87" t="s">
        <v>75</v>
      </c>
      <c r="U444" s="87"/>
      <c r="V444" s="87" t="s">
        <v>75</v>
      </c>
      <c r="W444" s="87"/>
      <c r="X444" s="88" t="s">
        <v>75</v>
      </c>
      <c r="Y444" s="88" t="s">
        <v>75</v>
      </c>
      <c r="Z444" s="88"/>
      <c r="AA444" s="88"/>
      <c r="AB444" s="89" t="s">
        <v>75</v>
      </c>
      <c r="AC444" s="89" t="s">
        <v>75</v>
      </c>
    </row>
    <row r="445" spans="14:29" ht="15.75" x14ac:dyDescent="0.25">
      <c r="N445" s="85">
        <v>50040</v>
      </c>
      <c r="O445" s="86" t="s">
        <v>75</v>
      </c>
      <c r="P445" s="86" t="s">
        <v>75</v>
      </c>
      <c r="Q445" s="86" t="s">
        <v>75</v>
      </c>
      <c r="R445" s="86" t="s">
        <v>75</v>
      </c>
      <c r="S445" s="86"/>
      <c r="T445" s="87" t="s">
        <v>75</v>
      </c>
      <c r="U445" s="87"/>
      <c r="V445" s="87" t="s">
        <v>75</v>
      </c>
      <c r="W445" s="87"/>
      <c r="X445" s="88" t="s">
        <v>75</v>
      </c>
      <c r="Y445" s="88" t="s">
        <v>75</v>
      </c>
      <c r="Z445" s="88"/>
      <c r="AA445" s="88"/>
      <c r="AB445" s="89" t="s">
        <v>75</v>
      </c>
      <c r="AC445" s="89" t="s">
        <v>75</v>
      </c>
    </row>
    <row r="446" spans="14:29" ht="15.75" x14ac:dyDescent="0.25">
      <c r="N446" s="85">
        <v>50071</v>
      </c>
      <c r="O446" s="86" t="s">
        <v>75</v>
      </c>
      <c r="P446" s="86" t="s">
        <v>75</v>
      </c>
      <c r="Q446" s="86" t="s">
        <v>75</v>
      </c>
      <c r="R446" s="86" t="s">
        <v>75</v>
      </c>
      <c r="S446" s="86"/>
      <c r="T446" s="87" t="s">
        <v>75</v>
      </c>
      <c r="U446" s="87"/>
      <c r="V446" s="87" t="s">
        <v>75</v>
      </c>
      <c r="W446" s="87"/>
      <c r="X446" s="88" t="s">
        <v>75</v>
      </c>
      <c r="Y446" s="88" t="s">
        <v>75</v>
      </c>
      <c r="Z446" s="88"/>
      <c r="AA446" s="88"/>
      <c r="AB446" s="89" t="s">
        <v>75</v>
      </c>
      <c r="AC446" s="89" t="s">
        <v>75</v>
      </c>
    </row>
    <row r="447" spans="14:29" ht="15.75" x14ac:dyDescent="0.25">
      <c r="N447" s="85">
        <v>50099</v>
      </c>
      <c r="O447" s="86" t="s">
        <v>75</v>
      </c>
      <c r="P447" s="86" t="s">
        <v>75</v>
      </c>
      <c r="Q447" s="86" t="s">
        <v>75</v>
      </c>
      <c r="R447" s="86" t="s">
        <v>75</v>
      </c>
      <c r="S447" s="86"/>
      <c r="T447" s="87" t="s">
        <v>75</v>
      </c>
      <c r="U447" s="87"/>
      <c r="V447" s="87" t="s">
        <v>75</v>
      </c>
      <c r="W447" s="87"/>
      <c r="X447" s="88" t="s">
        <v>75</v>
      </c>
      <c r="Y447" s="88" t="s">
        <v>75</v>
      </c>
      <c r="Z447" s="88"/>
      <c r="AA447" s="88"/>
      <c r="AB447" s="89" t="s">
        <v>75</v>
      </c>
      <c r="AC447" s="89" t="s">
        <v>75</v>
      </c>
    </row>
    <row r="448" spans="14:29" ht="15.75" x14ac:dyDescent="0.25">
      <c r="N448" s="85">
        <v>50130</v>
      </c>
      <c r="O448" s="86" t="s">
        <v>75</v>
      </c>
      <c r="P448" s="86" t="s">
        <v>75</v>
      </c>
      <c r="Q448" s="86" t="s">
        <v>75</v>
      </c>
      <c r="R448" s="86" t="s">
        <v>75</v>
      </c>
      <c r="S448" s="86"/>
      <c r="T448" s="87" t="s">
        <v>75</v>
      </c>
      <c r="U448" s="87"/>
      <c r="V448" s="87" t="s">
        <v>75</v>
      </c>
      <c r="W448" s="87"/>
      <c r="X448" s="88" t="s">
        <v>75</v>
      </c>
      <c r="Y448" s="88" t="s">
        <v>75</v>
      </c>
      <c r="Z448" s="88"/>
      <c r="AA448" s="88"/>
      <c r="AB448" s="89" t="s">
        <v>75</v>
      </c>
      <c r="AC448" s="89" t="s">
        <v>75</v>
      </c>
    </row>
    <row r="449" spans="14:29" ht="15.75" x14ac:dyDescent="0.25">
      <c r="N449" s="85">
        <v>50160</v>
      </c>
      <c r="O449" s="86" t="s">
        <v>75</v>
      </c>
      <c r="P449" s="86" t="s">
        <v>75</v>
      </c>
      <c r="Q449" s="86" t="s">
        <v>75</v>
      </c>
      <c r="R449" s="86" t="s">
        <v>75</v>
      </c>
      <c r="S449" s="86"/>
      <c r="T449" s="87" t="s">
        <v>75</v>
      </c>
      <c r="U449" s="87"/>
      <c r="V449" s="87" t="s">
        <v>75</v>
      </c>
      <c r="W449" s="87"/>
      <c r="X449" s="88" t="s">
        <v>75</v>
      </c>
      <c r="Y449" s="88" t="s">
        <v>75</v>
      </c>
      <c r="Z449" s="88"/>
      <c r="AA449" s="88"/>
      <c r="AB449" s="89" t="s">
        <v>75</v>
      </c>
      <c r="AC449" s="89" t="s">
        <v>75</v>
      </c>
    </row>
    <row r="450" spans="14:29" ht="15.75" x14ac:dyDescent="0.25">
      <c r="N450" s="85">
        <v>50191</v>
      </c>
      <c r="O450" s="86" t="s">
        <v>75</v>
      </c>
      <c r="P450" s="86" t="s">
        <v>75</v>
      </c>
      <c r="Q450" s="86" t="s">
        <v>75</v>
      </c>
      <c r="R450" s="86" t="s">
        <v>75</v>
      </c>
      <c r="S450" s="86"/>
      <c r="T450" s="87" t="s">
        <v>75</v>
      </c>
      <c r="U450" s="87"/>
      <c r="V450" s="87" t="s">
        <v>75</v>
      </c>
      <c r="W450" s="87"/>
      <c r="X450" s="88" t="s">
        <v>75</v>
      </c>
      <c r="Y450" s="88" t="s">
        <v>75</v>
      </c>
      <c r="Z450" s="88"/>
      <c r="AA450" s="88"/>
      <c r="AB450" s="89" t="s">
        <v>75</v>
      </c>
      <c r="AC450" s="89" t="s">
        <v>75</v>
      </c>
    </row>
    <row r="451" spans="14:29" ht="15.75" x14ac:dyDescent="0.25">
      <c r="N451" s="85">
        <v>50221</v>
      </c>
      <c r="O451" s="86" t="s">
        <v>75</v>
      </c>
      <c r="P451" s="86" t="s">
        <v>75</v>
      </c>
      <c r="Q451" s="86" t="s">
        <v>75</v>
      </c>
      <c r="R451" s="86" t="s">
        <v>75</v>
      </c>
      <c r="S451" s="86"/>
      <c r="T451" s="87" t="s">
        <v>75</v>
      </c>
      <c r="U451" s="87"/>
      <c r="V451" s="87" t="s">
        <v>75</v>
      </c>
      <c r="W451" s="87"/>
      <c r="X451" s="88" t="s">
        <v>75</v>
      </c>
      <c r="Y451" s="88" t="s">
        <v>75</v>
      </c>
      <c r="Z451" s="88"/>
      <c r="AA451" s="88"/>
      <c r="AB451" s="89" t="s">
        <v>75</v>
      </c>
      <c r="AC451" s="89" t="s">
        <v>75</v>
      </c>
    </row>
    <row r="452" spans="14:29" ht="15.75" x14ac:dyDescent="0.25">
      <c r="N452" s="85">
        <v>50252</v>
      </c>
      <c r="O452" s="86" t="s">
        <v>75</v>
      </c>
      <c r="P452" s="86" t="s">
        <v>75</v>
      </c>
      <c r="Q452" s="86" t="s">
        <v>75</v>
      </c>
      <c r="R452" s="86" t="s">
        <v>75</v>
      </c>
      <c r="S452" s="86"/>
      <c r="T452" s="87" t="s">
        <v>75</v>
      </c>
      <c r="U452" s="87"/>
      <c r="V452" s="87" t="s">
        <v>75</v>
      </c>
      <c r="W452" s="87"/>
      <c r="X452" s="88" t="s">
        <v>75</v>
      </c>
      <c r="Y452" s="88" t="s">
        <v>75</v>
      </c>
      <c r="Z452" s="88"/>
      <c r="AA452" s="88"/>
      <c r="AB452" s="89" t="s">
        <v>75</v>
      </c>
      <c r="AC452" s="89" t="s">
        <v>75</v>
      </c>
    </row>
    <row r="453" spans="14:29" ht="15.75" x14ac:dyDescent="0.25">
      <c r="N453" s="85">
        <v>50283</v>
      </c>
      <c r="O453" s="86" t="s">
        <v>75</v>
      </c>
      <c r="P453" s="86" t="s">
        <v>75</v>
      </c>
      <c r="Q453" s="86" t="s">
        <v>75</v>
      </c>
      <c r="R453" s="86" t="s">
        <v>75</v>
      </c>
      <c r="S453" s="86"/>
      <c r="T453" s="87" t="s">
        <v>75</v>
      </c>
      <c r="U453" s="87"/>
      <c r="V453" s="87" t="s">
        <v>75</v>
      </c>
      <c r="W453" s="87"/>
      <c r="X453" s="88" t="s">
        <v>75</v>
      </c>
      <c r="Y453" s="88" t="s">
        <v>75</v>
      </c>
      <c r="Z453" s="88"/>
      <c r="AA453" s="88"/>
      <c r="AB453" s="89" t="s">
        <v>75</v>
      </c>
      <c r="AC453" s="89" t="s">
        <v>75</v>
      </c>
    </row>
    <row r="454" spans="14:29" ht="15.75" x14ac:dyDescent="0.25">
      <c r="N454" s="85">
        <v>50313</v>
      </c>
      <c r="O454" s="86" t="s">
        <v>75</v>
      </c>
      <c r="P454" s="86" t="s">
        <v>75</v>
      </c>
      <c r="Q454" s="86" t="s">
        <v>75</v>
      </c>
      <c r="R454" s="86" t="s">
        <v>75</v>
      </c>
      <c r="S454" s="86"/>
      <c r="T454" s="87" t="s">
        <v>75</v>
      </c>
      <c r="U454" s="87"/>
      <c r="V454" s="87" t="s">
        <v>75</v>
      </c>
      <c r="W454" s="87"/>
      <c r="X454" s="88" t="s">
        <v>75</v>
      </c>
      <c r="Y454" s="88" t="s">
        <v>75</v>
      </c>
      <c r="Z454" s="88"/>
      <c r="AA454" s="88"/>
      <c r="AB454" s="89" t="s">
        <v>75</v>
      </c>
      <c r="AC454" s="89" t="s">
        <v>75</v>
      </c>
    </row>
    <row r="455" spans="14:29" ht="15.75" x14ac:dyDescent="0.25">
      <c r="N455" s="85">
        <v>50344</v>
      </c>
      <c r="O455" s="86" t="s">
        <v>75</v>
      </c>
      <c r="P455" s="86" t="s">
        <v>75</v>
      </c>
      <c r="Q455" s="86" t="s">
        <v>75</v>
      </c>
      <c r="R455" s="86" t="s">
        <v>75</v>
      </c>
      <c r="S455" s="86"/>
      <c r="T455" s="87" t="s">
        <v>75</v>
      </c>
      <c r="U455" s="87"/>
      <c r="V455" s="87" t="s">
        <v>75</v>
      </c>
      <c r="W455" s="87"/>
      <c r="X455" s="88" t="s">
        <v>75</v>
      </c>
      <c r="Y455" s="88" t="s">
        <v>75</v>
      </c>
      <c r="Z455" s="88"/>
      <c r="AA455" s="88"/>
      <c r="AB455" s="89" t="s">
        <v>75</v>
      </c>
      <c r="AC455" s="89" t="s">
        <v>75</v>
      </c>
    </row>
    <row r="456" spans="14:29" ht="15.75" x14ac:dyDescent="0.25">
      <c r="N456" s="85">
        <v>50374</v>
      </c>
      <c r="O456" s="86" t="s">
        <v>75</v>
      </c>
      <c r="P456" s="86" t="s">
        <v>75</v>
      </c>
      <c r="Q456" s="86" t="s">
        <v>75</v>
      </c>
      <c r="R456" s="86" t="s">
        <v>75</v>
      </c>
      <c r="S456" s="86"/>
      <c r="T456" s="87" t="s">
        <v>75</v>
      </c>
      <c r="U456" s="87"/>
      <c r="V456" s="87" t="s">
        <v>75</v>
      </c>
      <c r="W456" s="87"/>
      <c r="X456" s="88" t="s">
        <v>75</v>
      </c>
      <c r="Y456" s="88" t="s">
        <v>75</v>
      </c>
      <c r="Z456" s="88"/>
      <c r="AA456" s="88"/>
      <c r="AB456" s="89" t="s">
        <v>75</v>
      </c>
      <c r="AC456" s="89" t="s">
        <v>75</v>
      </c>
    </row>
    <row r="457" spans="14:29" ht="15.75" x14ac:dyDescent="0.25">
      <c r="N457" s="85">
        <v>50405</v>
      </c>
      <c r="O457" s="86" t="s">
        <v>75</v>
      </c>
      <c r="P457" s="86" t="s">
        <v>75</v>
      </c>
      <c r="Q457" s="86" t="s">
        <v>75</v>
      </c>
      <c r="R457" s="86" t="s">
        <v>75</v>
      </c>
      <c r="S457" s="86"/>
      <c r="T457" s="87" t="s">
        <v>75</v>
      </c>
      <c r="U457" s="87"/>
      <c r="V457" s="87" t="s">
        <v>75</v>
      </c>
      <c r="W457" s="87"/>
      <c r="X457" s="88" t="s">
        <v>75</v>
      </c>
      <c r="Y457" s="88" t="s">
        <v>75</v>
      </c>
      <c r="Z457" s="88"/>
      <c r="AA457" s="88"/>
      <c r="AB457" s="89" t="s">
        <v>75</v>
      </c>
      <c r="AC457" s="89" t="s">
        <v>75</v>
      </c>
    </row>
    <row r="458" spans="14:29" ht="15.75" x14ac:dyDescent="0.25">
      <c r="N458" s="85">
        <v>50436</v>
      </c>
      <c r="O458" s="86" t="s">
        <v>75</v>
      </c>
      <c r="P458" s="86" t="s">
        <v>75</v>
      </c>
      <c r="Q458" s="86" t="s">
        <v>75</v>
      </c>
      <c r="R458" s="86" t="s">
        <v>75</v>
      </c>
      <c r="S458" s="86"/>
      <c r="T458" s="87" t="s">
        <v>75</v>
      </c>
      <c r="U458" s="87"/>
      <c r="V458" s="87" t="s">
        <v>75</v>
      </c>
      <c r="W458" s="87"/>
      <c r="X458" s="88" t="s">
        <v>75</v>
      </c>
      <c r="Y458" s="88" t="s">
        <v>75</v>
      </c>
      <c r="Z458" s="88"/>
      <c r="AA458" s="88"/>
      <c r="AB458" s="89" t="s">
        <v>75</v>
      </c>
      <c r="AC458" s="89" t="s">
        <v>75</v>
      </c>
    </row>
    <row r="459" spans="14:29" ht="15.75" x14ac:dyDescent="0.25">
      <c r="N459" s="85">
        <v>50464</v>
      </c>
      <c r="O459" s="86" t="s">
        <v>75</v>
      </c>
      <c r="P459" s="86" t="s">
        <v>75</v>
      </c>
      <c r="Q459" s="86" t="s">
        <v>75</v>
      </c>
      <c r="R459" s="86" t="s">
        <v>75</v>
      </c>
      <c r="S459" s="86"/>
      <c r="T459" s="87" t="s">
        <v>75</v>
      </c>
      <c r="U459" s="87"/>
      <c r="V459" s="87" t="s">
        <v>75</v>
      </c>
      <c r="W459" s="87"/>
      <c r="X459" s="88" t="s">
        <v>75</v>
      </c>
      <c r="Y459" s="88" t="s">
        <v>75</v>
      </c>
      <c r="Z459" s="88"/>
      <c r="AA459" s="88"/>
      <c r="AB459" s="89" t="s">
        <v>75</v>
      </c>
      <c r="AC459" s="89" t="s">
        <v>75</v>
      </c>
    </row>
    <row r="460" spans="14:29" ht="15.75" x14ac:dyDescent="0.25">
      <c r="N460" s="85">
        <v>50495</v>
      </c>
      <c r="O460" s="86" t="s">
        <v>75</v>
      </c>
      <c r="P460" s="86" t="s">
        <v>75</v>
      </c>
      <c r="Q460" s="86" t="s">
        <v>75</v>
      </c>
      <c r="R460" s="86" t="s">
        <v>75</v>
      </c>
      <c r="S460" s="86"/>
      <c r="T460" s="87" t="s">
        <v>75</v>
      </c>
      <c r="U460" s="87"/>
      <c r="V460" s="87" t="s">
        <v>75</v>
      </c>
      <c r="W460" s="87"/>
      <c r="X460" s="88" t="s">
        <v>75</v>
      </c>
      <c r="Y460" s="88" t="s">
        <v>75</v>
      </c>
      <c r="Z460" s="88"/>
      <c r="AA460" s="88"/>
      <c r="AB460" s="89" t="s">
        <v>75</v>
      </c>
      <c r="AC460" s="89" t="s">
        <v>75</v>
      </c>
    </row>
    <row r="461" spans="14:29" ht="15.75" x14ac:dyDescent="0.25">
      <c r="N461" s="85">
        <v>50525</v>
      </c>
      <c r="O461" s="86" t="s">
        <v>75</v>
      </c>
      <c r="P461" s="86" t="s">
        <v>75</v>
      </c>
      <c r="Q461" s="86" t="s">
        <v>75</v>
      </c>
      <c r="R461" s="86" t="s">
        <v>75</v>
      </c>
      <c r="S461" s="86"/>
      <c r="T461" s="87" t="s">
        <v>75</v>
      </c>
      <c r="U461" s="87"/>
      <c r="V461" s="87" t="s">
        <v>75</v>
      </c>
      <c r="W461" s="87"/>
      <c r="X461" s="88" t="s">
        <v>75</v>
      </c>
      <c r="Y461" s="88" t="s">
        <v>75</v>
      </c>
      <c r="Z461" s="88"/>
      <c r="AA461" s="88"/>
      <c r="AB461" s="89" t="s">
        <v>75</v>
      </c>
      <c r="AC461" s="89" t="s">
        <v>75</v>
      </c>
    </row>
    <row r="462" spans="14:29" ht="15.75" x14ac:dyDescent="0.25">
      <c r="N462" s="85">
        <v>50556</v>
      </c>
      <c r="O462" s="86" t="s">
        <v>75</v>
      </c>
      <c r="P462" s="86" t="s">
        <v>75</v>
      </c>
      <c r="Q462" s="86" t="s">
        <v>75</v>
      </c>
      <c r="R462" s="86" t="s">
        <v>75</v>
      </c>
      <c r="S462" s="86"/>
      <c r="T462" s="87" t="s">
        <v>75</v>
      </c>
      <c r="U462" s="87"/>
      <c r="V462" s="87" t="s">
        <v>75</v>
      </c>
      <c r="W462" s="87"/>
      <c r="X462" s="88" t="s">
        <v>75</v>
      </c>
      <c r="Y462" s="88" t="s">
        <v>75</v>
      </c>
      <c r="Z462" s="88"/>
      <c r="AA462" s="88"/>
      <c r="AB462" s="89" t="s">
        <v>75</v>
      </c>
      <c r="AC462" s="89" t="s">
        <v>75</v>
      </c>
    </row>
    <row r="463" spans="14:29" ht="15.75" x14ac:dyDescent="0.25">
      <c r="N463" s="85">
        <v>50586</v>
      </c>
      <c r="O463" s="86" t="s">
        <v>75</v>
      </c>
      <c r="P463" s="86" t="s">
        <v>75</v>
      </c>
      <c r="Q463" s="86" t="s">
        <v>75</v>
      </c>
      <c r="R463" s="86" t="s">
        <v>75</v>
      </c>
      <c r="S463" s="86"/>
      <c r="T463" s="87" t="s">
        <v>75</v>
      </c>
      <c r="U463" s="87"/>
      <c r="V463" s="87" t="s">
        <v>75</v>
      </c>
      <c r="W463" s="87"/>
      <c r="X463" s="88" t="s">
        <v>75</v>
      </c>
      <c r="Y463" s="88" t="s">
        <v>75</v>
      </c>
      <c r="Z463" s="88"/>
      <c r="AA463" s="88"/>
      <c r="AB463" s="89" t="s">
        <v>75</v>
      </c>
      <c r="AC463" s="89" t="s">
        <v>75</v>
      </c>
    </row>
    <row r="464" spans="14:29" ht="15.75" x14ac:dyDescent="0.25">
      <c r="N464" s="85">
        <v>50617</v>
      </c>
      <c r="O464" s="86" t="s">
        <v>75</v>
      </c>
      <c r="P464" s="86" t="s">
        <v>75</v>
      </c>
      <c r="Q464" s="86" t="s">
        <v>75</v>
      </c>
      <c r="R464" s="86" t="s">
        <v>75</v>
      </c>
      <c r="S464" s="86"/>
      <c r="T464" s="87" t="s">
        <v>75</v>
      </c>
      <c r="U464" s="87"/>
      <c r="V464" s="87" t="s">
        <v>75</v>
      </c>
      <c r="W464" s="87"/>
      <c r="X464" s="88" t="s">
        <v>75</v>
      </c>
      <c r="Y464" s="88" t="s">
        <v>75</v>
      </c>
      <c r="Z464" s="88"/>
      <c r="AA464" s="88"/>
      <c r="AB464" s="89" t="s">
        <v>75</v>
      </c>
      <c r="AC464" s="89" t="s">
        <v>75</v>
      </c>
    </row>
    <row r="465" spans="14:29" ht="15.75" x14ac:dyDescent="0.25">
      <c r="N465" s="85">
        <v>50648</v>
      </c>
      <c r="O465" s="86" t="s">
        <v>75</v>
      </c>
      <c r="P465" s="86" t="s">
        <v>75</v>
      </c>
      <c r="Q465" s="86" t="s">
        <v>75</v>
      </c>
      <c r="R465" s="86" t="s">
        <v>75</v>
      </c>
      <c r="S465" s="86"/>
      <c r="T465" s="87" t="s">
        <v>75</v>
      </c>
      <c r="U465" s="87"/>
      <c r="V465" s="87" t="s">
        <v>75</v>
      </c>
      <c r="W465" s="87"/>
      <c r="X465" s="88" t="s">
        <v>75</v>
      </c>
      <c r="Y465" s="88" t="s">
        <v>75</v>
      </c>
      <c r="Z465" s="88"/>
      <c r="AA465" s="88"/>
      <c r="AB465" s="89" t="s">
        <v>75</v>
      </c>
      <c r="AC465" s="89" t="s">
        <v>75</v>
      </c>
    </row>
    <row r="466" spans="14:29" ht="15.75" x14ac:dyDescent="0.25">
      <c r="N466" s="85">
        <v>50678</v>
      </c>
      <c r="O466" s="86" t="s">
        <v>75</v>
      </c>
      <c r="P466" s="86" t="s">
        <v>75</v>
      </c>
      <c r="Q466" s="86" t="s">
        <v>75</v>
      </c>
      <c r="R466" s="86" t="s">
        <v>75</v>
      </c>
      <c r="S466" s="86"/>
      <c r="T466" s="87" t="s">
        <v>75</v>
      </c>
      <c r="U466" s="87"/>
      <c r="V466" s="87" t="s">
        <v>75</v>
      </c>
      <c r="W466" s="87"/>
      <c r="X466" s="88" t="s">
        <v>75</v>
      </c>
      <c r="Y466" s="88" t="s">
        <v>75</v>
      </c>
      <c r="Z466" s="88"/>
      <c r="AA466" s="88"/>
      <c r="AB466" s="89" t="s">
        <v>75</v>
      </c>
      <c r="AC466" s="89" t="s">
        <v>75</v>
      </c>
    </row>
    <row r="467" spans="14:29" ht="15.75" x14ac:dyDescent="0.25">
      <c r="N467" s="85">
        <v>50709</v>
      </c>
      <c r="O467" s="86" t="s">
        <v>75</v>
      </c>
      <c r="P467" s="86" t="s">
        <v>75</v>
      </c>
      <c r="Q467" s="86" t="s">
        <v>75</v>
      </c>
      <c r="R467" s="86" t="s">
        <v>75</v>
      </c>
      <c r="S467" s="86"/>
      <c r="T467" s="87" t="s">
        <v>75</v>
      </c>
      <c r="U467" s="87"/>
      <c r="V467" s="87" t="s">
        <v>75</v>
      </c>
      <c r="W467" s="87"/>
      <c r="X467" s="88" t="s">
        <v>75</v>
      </c>
      <c r="Y467" s="88" t="s">
        <v>75</v>
      </c>
      <c r="Z467" s="88"/>
      <c r="AA467" s="88"/>
      <c r="AB467" s="89" t="s">
        <v>75</v>
      </c>
      <c r="AC467" s="89" t="s">
        <v>75</v>
      </c>
    </row>
    <row r="468" spans="14:29" ht="15.75" x14ac:dyDescent="0.25">
      <c r="N468" s="85">
        <v>50739</v>
      </c>
      <c r="O468" s="86" t="s">
        <v>75</v>
      </c>
      <c r="P468" s="86" t="s">
        <v>75</v>
      </c>
      <c r="Q468" s="86" t="s">
        <v>75</v>
      </c>
      <c r="R468" s="86" t="s">
        <v>75</v>
      </c>
      <c r="S468" s="86"/>
      <c r="T468" s="87" t="s">
        <v>75</v>
      </c>
      <c r="U468" s="87"/>
      <c r="V468" s="87" t="s">
        <v>75</v>
      </c>
      <c r="W468" s="87"/>
      <c r="X468" s="88" t="s">
        <v>75</v>
      </c>
      <c r="Y468" s="88" t="s">
        <v>75</v>
      </c>
      <c r="Z468" s="88"/>
      <c r="AA468" s="88"/>
      <c r="AB468" s="89" t="s">
        <v>75</v>
      </c>
      <c r="AC468" s="89" t="s">
        <v>75</v>
      </c>
    </row>
    <row r="469" spans="14:29" ht="15.75" x14ac:dyDescent="0.25">
      <c r="N469" s="85">
        <v>50770</v>
      </c>
      <c r="O469" s="86" t="s">
        <v>75</v>
      </c>
      <c r="P469" s="86" t="s">
        <v>75</v>
      </c>
      <c r="Q469" s="86" t="s">
        <v>75</v>
      </c>
      <c r="R469" s="86" t="s">
        <v>75</v>
      </c>
      <c r="S469" s="86"/>
      <c r="T469" s="87" t="s">
        <v>75</v>
      </c>
      <c r="U469" s="87"/>
      <c r="V469" s="87" t="s">
        <v>75</v>
      </c>
      <c r="W469" s="87"/>
      <c r="X469" s="88" t="s">
        <v>75</v>
      </c>
      <c r="Y469" s="88" t="s">
        <v>75</v>
      </c>
      <c r="Z469" s="88"/>
      <c r="AA469" s="88"/>
      <c r="AB469" s="89" t="s">
        <v>75</v>
      </c>
      <c r="AC469" s="89" t="s">
        <v>75</v>
      </c>
    </row>
    <row r="470" spans="14:29" ht="15.75" x14ac:dyDescent="0.25">
      <c r="N470" s="85">
        <v>50801</v>
      </c>
      <c r="O470" s="86" t="s">
        <v>75</v>
      </c>
      <c r="P470" s="86" t="s">
        <v>75</v>
      </c>
      <c r="Q470" s="86" t="s">
        <v>75</v>
      </c>
      <c r="R470" s="86" t="s">
        <v>75</v>
      </c>
      <c r="S470" s="86"/>
      <c r="T470" s="87" t="s">
        <v>75</v>
      </c>
      <c r="U470" s="87"/>
      <c r="V470" s="87" t="s">
        <v>75</v>
      </c>
      <c r="W470" s="87"/>
      <c r="X470" s="88" t="s">
        <v>75</v>
      </c>
      <c r="Y470" s="88" t="s">
        <v>75</v>
      </c>
      <c r="Z470" s="88"/>
      <c r="AA470" s="88"/>
      <c r="AB470" s="89" t="s">
        <v>75</v>
      </c>
      <c r="AC470" s="89" t="s">
        <v>75</v>
      </c>
    </row>
    <row r="471" spans="14:29" ht="15.75" x14ac:dyDescent="0.25">
      <c r="N471" s="85">
        <v>50829</v>
      </c>
      <c r="O471" s="86" t="s">
        <v>75</v>
      </c>
      <c r="P471" s="86" t="s">
        <v>75</v>
      </c>
      <c r="Q471" s="86" t="s">
        <v>75</v>
      </c>
      <c r="R471" s="86" t="s">
        <v>75</v>
      </c>
      <c r="S471" s="86"/>
      <c r="T471" s="87" t="s">
        <v>75</v>
      </c>
      <c r="U471" s="87"/>
      <c r="V471" s="87" t="s">
        <v>75</v>
      </c>
      <c r="W471" s="87"/>
      <c r="X471" s="88" t="s">
        <v>75</v>
      </c>
      <c r="Y471" s="88" t="s">
        <v>75</v>
      </c>
      <c r="Z471" s="88"/>
      <c r="AA471" s="88"/>
      <c r="AB471" s="89" t="s">
        <v>75</v>
      </c>
      <c r="AC471" s="89" t="s">
        <v>75</v>
      </c>
    </row>
    <row r="472" spans="14:29" ht="15.75" x14ac:dyDescent="0.25">
      <c r="N472" s="85">
        <v>50860</v>
      </c>
      <c r="O472" s="86" t="s">
        <v>75</v>
      </c>
      <c r="P472" s="86" t="s">
        <v>75</v>
      </c>
      <c r="Q472" s="86" t="s">
        <v>75</v>
      </c>
      <c r="R472" s="86" t="s">
        <v>75</v>
      </c>
      <c r="S472" s="86"/>
      <c r="T472" s="87" t="s">
        <v>75</v>
      </c>
      <c r="U472" s="87"/>
      <c r="V472" s="87" t="s">
        <v>75</v>
      </c>
      <c r="W472" s="87"/>
      <c r="X472" s="88" t="s">
        <v>75</v>
      </c>
      <c r="Y472" s="88" t="s">
        <v>75</v>
      </c>
      <c r="Z472" s="88"/>
      <c r="AA472" s="88"/>
      <c r="AB472" s="89" t="s">
        <v>75</v>
      </c>
      <c r="AC472" s="89" t="s">
        <v>75</v>
      </c>
    </row>
    <row r="473" spans="14:29" ht="15.75" x14ac:dyDescent="0.25">
      <c r="N473" s="85">
        <v>50890</v>
      </c>
      <c r="O473" s="86" t="s">
        <v>75</v>
      </c>
      <c r="P473" s="86" t="s">
        <v>75</v>
      </c>
      <c r="Q473" s="86" t="s">
        <v>75</v>
      </c>
      <c r="R473" s="86" t="s">
        <v>75</v>
      </c>
      <c r="S473" s="86"/>
      <c r="T473" s="87" t="s">
        <v>75</v>
      </c>
      <c r="U473" s="87"/>
      <c r="V473" s="87" t="s">
        <v>75</v>
      </c>
      <c r="W473" s="87"/>
      <c r="X473" s="88" t="s">
        <v>75</v>
      </c>
      <c r="Y473" s="88" t="s">
        <v>75</v>
      </c>
      <c r="Z473" s="88"/>
      <c r="AA473" s="88"/>
      <c r="AB473" s="89" t="s">
        <v>75</v>
      </c>
      <c r="AC473" s="89" t="s">
        <v>75</v>
      </c>
    </row>
    <row r="474" spans="14:29" ht="15.75" x14ac:dyDescent="0.25">
      <c r="N474" s="85">
        <v>50921</v>
      </c>
      <c r="O474" s="86" t="s">
        <v>75</v>
      </c>
      <c r="P474" s="86" t="s">
        <v>75</v>
      </c>
      <c r="Q474" s="86" t="s">
        <v>75</v>
      </c>
      <c r="R474" s="86" t="s">
        <v>75</v>
      </c>
      <c r="S474" s="86"/>
      <c r="T474" s="87" t="s">
        <v>75</v>
      </c>
      <c r="U474" s="87"/>
      <c r="V474" s="87" t="s">
        <v>75</v>
      </c>
      <c r="W474" s="87"/>
      <c r="X474" s="88" t="s">
        <v>75</v>
      </c>
      <c r="Y474" s="88" t="s">
        <v>75</v>
      </c>
      <c r="Z474" s="88"/>
      <c r="AA474" s="88"/>
      <c r="AB474" s="89" t="s">
        <v>75</v>
      </c>
      <c r="AC474" s="89" t="s">
        <v>75</v>
      </c>
    </row>
    <row r="475" spans="14:29" ht="15.75" x14ac:dyDescent="0.25">
      <c r="N475" s="85">
        <v>50951</v>
      </c>
      <c r="O475" s="86" t="s">
        <v>75</v>
      </c>
      <c r="P475" s="86" t="s">
        <v>75</v>
      </c>
      <c r="Q475" s="86" t="s">
        <v>75</v>
      </c>
      <c r="R475" s="86" t="s">
        <v>75</v>
      </c>
      <c r="S475" s="86"/>
      <c r="T475" s="87" t="s">
        <v>75</v>
      </c>
      <c r="U475" s="87"/>
      <c r="V475" s="87" t="s">
        <v>75</v>
      </c>
      <c r="W475" s="87"/>
      <c r="X475" s="88" t="s">
        <v>75</v>
      </c>
      <c r="Y475" s="88" t="s">
        <v>75</v>
      </c>
      <c r="Z475" s="88"/>
      <c r="AA475" s="88"/>
      <c r="AB475" s="89" t="s">
        <v>75</v>
      </c>
      <c r="AC475" s="89" t="s">
        <v>75</v>
      </c>
    </row>
    <row r="476" spans="14:29" ht="15.75" x14ac:dyDescent="0.25">
      <c r="N476" s="85">
        <v>50982</v>
      </c>
      <c r="O476" s="86" t="s">
        <v>75</v>
      </c>
      <c r="P476" s="86" t="s">
        <v>75</v>
      </c>
      <c r="Q476" s="86" t="s">
        <v>75</v>
      </c>
      <c r="R476" s="86" t="s">
        <v>75</v>
      </c>
      <c r="S476" s="86"/>
      <c r="T476" s="87" t="s">
        <v>75</v>
      </c>
      <c r="U476" s="87"/>
      <c r="V476" s="87" t="s">
        <v>75</v>
      </c>
      <c r="W476" s="87"/>
      <c r="X476" s="88" t="s">
        <v>75</v>
      </c>
      <c r="Y476" s="88" t="s">
        <v>75</v>
      </c>
      <c r="Z476" s="88"/>
      <c r="AA476" s="88"/>
      <c r="AB476" s="89" t="s">
        <v>75</v>
      </c>
      <c r="AC476" s="89" t="s">
        <v>75</v>
      </c>
    </row>
    <row r="477" spans="14:29" ht="15.75" x14ac:dyDescent="0.25">
      <c r="N477" s="85">
        <v>51013</v>
      </c>
      <c r="O477" s="86" t="s">
        <v>75</v>
      </c>
      <c r="P477" s="86" t="s">
        <v>75</v>
      </c>
      <c r="Q477" s="86" t="s">
        <v>75</v>
      </c>
      <c r="R477" s="86" t="s">
        <v>75</v>
      </c>
      <c r="S477" s="86"/>
      <c r="T477" s="87" t="s">
        <v>75</v>
      </c>
      <c r="U477" s="87"/>
      <c r="V477" s="87" t="s">
        <v>75</v>
      </c>
      <c r="W477" s="87"/>
      <c r="X477" s="88" t="s">
        <v>75</v>
      </c>
      <c r="Y477" s="88" t="s">
        <v>75</v>
      </c>
      <c r="Z477" s="88"/>
      <c r="AA477" s="88"/>
      <c r="AB477" s="89" t="s">
        <v>75</v>
      </c>
      <c r="AC477" s="89" t="s">
        <v>75</v>
      </c>
    </row>
    <row r="478" spans="14:29" ht="15.75" x14ac:dyDescent="0.25">
      <c r="N478" s="85">
        <v>51043</v>
      </c>
      <c r="O478" s="86" t="s">
        <v>75</v>
      </c>
      <c r="P478" s="86" t="s">
        <v>75</v>
      </c>
      <c r="Q478" s="86" t="s">
        <v>75</v>
      </c>
      <c r="R478" s="86" t="s">
        <v>75</v>
      </c>
      <c r="S478" s="86"/>
      <c r="T478" s="87" t="s">
        <v>75</v>
      </c>
      <c r="U478" s="87"/>
      <c r="V478" s="87" t="s">
        <v>75</v>
      </c>
      <c r="W478" s="87"/>
      <c r="X478" s="88" t="s">
        <v>75</v>
      </c>
      <c r="Y478" s="88" t="s">
        <v>75</v>
      </c>
      <c r="Z478" s="88"/>
      <c r="AA478" s="88"/>
      <c r="AB478" s="89" t="s">
        <v>75</v>
      </c>
      <c r="AC478" s="89" t="s">
        <v>75</v>
      </c>
    </row>
    <row r="479" spans="14:29" ht="15.75" x14ac:dyDescent="0.25">
      <c r="N479" s="85">
        <v>51074</v>
      </c>
      <c r="O479" s="86" t="s">
        <v>75</v>
      </c>
      <c r="P479" s="86" t="s">
        <v>75</v>
      </c>
      <c r="Q479" s="86" t="s">
        <v>75</v>
      </c>
      <c r="R479" s="86" t="s">
        <v>75</v>
      </c>
      <c r="S479" s="86"/>
      <c r="T479" s="87" t="s">
        <v>75</v>
      </c>
      <c r="U479" s="87"/>
      <c r="V479" s="87" t="s">
        <v>75</v>
      </c>
      <c r="W479" s="87"/>
      <c r="X479" s="88" t="s">
        <v>75</v>
      </c>
      <c r="Y479" s="88" t="s">
        <v>75</v>
      </c>
      <c r="Z479" s="88"/>
      <c r="AA479" s="88"/>
      <c r="AB479" s="89" t="s">
        <v>75</v>
      </c>
      <c r="AC479" s="89" t="s">
        <v>75</v>
      </c>
    </row>
    <row r="480" spans="14:29" ht="15.75" x14ac:dyDescent="0.25">
      <c r="N480" s="85">
        <v>51104</v>
      </c>
      <c r="O480" s="86" t="s">
        <v>75</v>
      </c>
      <c r="P480" s="86" t="s">
        <v>75</v>
      </c>
      <c r="Q480" s="86" t="s">
        <v>75</v>
      </c>
      <c r="R480" s="86" t="s">
        <v>75</v>
      </c>
      <c r="S480" s="86"/>
      <c r="T480" s="87" t="s">
        <v>75</v>
      </c>
      <c r="U480" s="87"/>
      <c r="V480" s="87" t="s">
        <v>75</v>
      </c>
      <c r="W480" s="87"/>
      <c r="X480" s="88" t="s">
        <v>75</v>
      </c>
      <c r="Y480" s="88" t="s">
        <v>75</v>
      </c>
      <c r="Z480" s="88"/>
      <c r="AA480" s="88"/>
      <c r="AB480" s="89" t="s">
        <v>75</v>
      </c>
      <c r="AC480" s="89" t="s">
        <v>75</v>
      </c>
    </row>
    <row r="481" spans="14:29" ht="15.75" x14ac:dyDescent="0.25">
      <c r="N481" s="85">
        <v>51135</v>
      </c>
      <c r="O481" s="86" t="s">
        <v>75</v>
      </c>
      <c r="P481" s="86" t="s">
        <v>75</v>
      </c>
      <c r="Q481" s="86" t="s">
        <v>75</v>
      </c>
      <c r="R481" s="86" t="s">
        <v>75</v>
      </c>
      <c r="S481" s="86"/>
      <c r="T481" s="87" t="s">
        <v>75</v>
      </c>
      <c r="U481" s="87"/>
      <c r="V481" s="87" t="s">
        <v>75</v>
      </c>
      <c r="W481" s="87"/>
      <c r="X481" s="88" t="s">
        <v>75</v>
      </c>
      <c r="Y481" s="88" t="s">
        <v>75</v>
      </c>
      <c r="Z481" s="88"/>
      <c r="AA481" s="88"/>
      <c r="AB481" s="89" t="s">
        <v>75</v>
      </c>
      <c r="AC481" s="89" t="s">
        <v>75</v>
      </c>
    </row>
    <row r="482" spans="14:29" ht="15.75" x14ac:dyDescent="0.25">
      <c r="N482" s="85">
        <v>51166</v>
      </c>
      <c r="O482" s="86" t="s">
        <v>75</v>
      </c>
      <c r="P482" s="86" t="s">
        <v>75</v>
      </c>
      <c r="Q482" s="86" t="s">
        <v>75</v>
      </c>
      <c r="R482" s="86" t="s">
        <v>75</v>
      </c>
      <c r="S482" s="86"/>
      <c r="T482" s="87" t="s">
        <v>75</v>
      </c>
      <c r="U482" s="87"/>
      <c r="V482" s="87" t="s">
        <v>75</v>
      </c>
      <c r="W482" s="87"/>
      <c r="X482" s="88" t="s">
        <v>75</v>
      </c>
      <c r="Y482" s="88" t="s">
        <v>75</v>
      </c>
      <c r="Z482" s="88"/>
      <c r="AA482" s="88"/>
      <c r="AB482" s="89" t="s">
        <v>75</v>
      </c>
      <c r="AC482" s="89" t="s">
        <v>75</v>
      </c>
    </row>
    <row r="483" spans="14:29" ht="15.75" x14ac:dyDescent="0.25">
      <c r="N483" s="85">
        <v>51195</v>
      </c>
      <c r="O483" s="86" t="s">
        <v>75</v>
      </c>
      <c r="P483" s="86" t="s">
        <v>75</v>
      </c>
      <c r="Q483" s="86" t="s">
        <v>75</v>
      </c>
      <c r="R483" s="86" t="s">
        <v>75</v>
      </c>
      <c r="S483" s="86"/>
      <c r="T483" s="87" t="s">
        <v>75</v>
      </c>
      <c r="U483" s="87"/>
      <c r="V483" s="87" t="s">
        <v>75</v>
      </c>
      <c r="W483" s="87"/>
      <c r="X483" s="88" t="s">
        <v>75</v>
      </c>
      <c r="Y483" s="88" t="s">
        <v>75</v>
      </c>
      <c r="Z483" s="88"/>
      <c r="AA483" s="88"/>
      <c r="AB483" s="89" t="s">
        <v>75</v>
      </c>
      <c r="AC483" s="89" t="s">
        <v>75</v>
      </c>
    </row>
    <row r="484" spans="14:29" ht="15.75" x14ac:dyDescent="0.25">
      <c r="N484" s="85">
        <v>51226</v>
      </c>
      <c r="O484" s="86" t="s">
        <v>75</v>
      </c>
      <c r="P484" s="86" t="s">
        <v>75</v>
      </c>
      <c r="Q484" s="86" t="s">
        <v>75</v>
      </c>
      <c r="R484" s="86" t="s">
        <v>75</v>
      </c>
      <c r="S484" s="86"/>
      <c r="T484" s="87" t="s">
        <v>75</v>
      </c>
      <c r="U484" s="87"/>
      <c r="V484" s="87" t="s">
        <v>75</v>
      </c>
      <c r="W484" s="87"/>
      <c r="X484" s="88" t="s">
        <v>75</v>
      </c>
      <c r="Y484" s="88" t="s">
        <v>75</v>
      </c>
      <c r="Z484" s="88"/>
      <c r="AA484" s="88"/>
      <c r="AB484" s="89" t="s">
        <v>75</v>
      </c>
      <c r="AC484" s="89" t="s">
        <v>75</v>
      </c>
    </row>
    <row r="485" spans="14:29" ht="15.75" x14ac:dyDescent="0.25">
      <c r="N485" s="85">
        <v>51256</v>
      </c>
      <c r="O485" s="86" t="s">
        <v>75</v>
      </c>
      <c r="P485" s="86" t="s">
        <v>75</v>
      </c>
      <c r="Q485" s="86" t="s">
        <v>75</v>
      </c>
      <c r="R485" s="86" t="s">
        <v>75</v>
      </c>
      <c r="S485" s="86"/>
      <c r="T485" s="87" t="s">
        <v>75</v>
      </c>
      <c r="U485" s="87"/>
      <c r="V485" s="87" t="s">
        <v>75</v>
      </c>
      <c r="W485" s="87"/>
      <c r="X485" s="88" t="s">
        <v>75</v>
      </c>
      <c r="Y485" s="88" t="s">
        <v>75</v>
      </c>
      <c r="Z485" s="88"/>
      <c r="AA485" s="88"/>
      <c r="AB485" s="89" t="s">
        <v>75</v>
      </c>
      <c r="AC485" s="89" t="s">
        <v>75</v>
      </c>
    </row>
    <row r="486" spans="14:29" ht="15.75" x14ac:dyDescent="0.25">
      <c r="N486" s="85">
        <v>51287</v>
      </c>
      <c r="O486" s="86" t="s">
        <v>75</v>
      </c>
      <c r="P486" s="86" t="s">
        <v>75</v>
      </c>
      <c r="Q486" s="86" t="s">
        <v>75</v>
      </c>
      <c r="R486" s="86" t="s">
        <v>75</v>
      </c>
      <c r="S486" s="86"/>
      <c r="T486" s="87" t="s">
        <v>75</v>
      </c>
      <c r="U486" s="87"/>
      <c r="V486" s="87" t="s">
        <v>75</v>
      </c>
      <c r="W486" s="87"/>
      <c r="X486" s="88" t="s">
        <v>75</v>
      </c>
      <c r="Y486" s="88" t="s">
        <v>75</v>
      </c>
      <c r="Z486" s="88"/>
      <c r="AA486" s="88"/>
      <c r="AB486" s="89" t="s">
        <v>75</v>
      </c>
      <c r="AC486" s="89" t="s">
        <v>75</v>
      </c>
    </row>
    <row r="487" spans="14:29" ht="15.75" x14ac:dyDescent="0.25">
      <c r="N487" s="85">
        <v>51317</v>
      </c>
      <c r="O487" s="86" t="s">
        <v>75</v>
      </c>
      <c r="P487" s="86" t="s">
        <v>75</v>
      </c>
      <c r="Q487" s="86" t="s">
        <v>75</v>
      </c>
      <c r="R487" s="86" t="s">
        <v>75</v>
      </c>
      <c r="S487" s="86"/>
      <c r="T487" s="87" t="s">
        <v>75</v>
      </c>
      <c r="U487" s="87"/>
      <c r="V487" s="87" t="s">
        <v>75</v>
      </c>
      <c r="W487" s="87"/>
      <c r="X487" s="88" t="s">
        <v>75</v>
      </c>
      <c r="Y487" s="88" t="s">
        <v>75</v>
      </c>
      <c r="Z487" s="88"/>
      <c r="AA487" s="88"/>
      <c r="AB487" s="89" t="s">
        <v>75</v>
      </c>
      <c r="AC487" s="89" t="s">
        <v>75</v>
      </c>
    </row>
    <row r="488" spans="14:29" ht="15.75" x14ac:dyDescent="0.25">
      <c r="N488" s="85">
        <v>51348</v>
      </c>
      <c r="O488" s="86" t="s">
        <v>75</v>
      </c>
      <c r="P488" s="86" t="s">
        <v>75</v>
      </c>
      <c r="Q488" s="86" t="s">
        <v>75</v>
      </c>
      <c r="R488" s="86" t="s">
        <v>75</v>
      </c>
      <c r="S488" s="86"/>
      <c r="T488" s="87" t="s">
        <v>75</v>
      </c>
      <c r="U488" s="87"/>
      <c r="V488" s="87" t="s">
        <v>75</v>
      </c>
      <c r="W488" s="87"/>
      <c r="X488" s="88" t="s">
        <v>75</v>
      </c>
      <c r="Y488" s="88" t="s">
        <v>75</v>
      </c>
      <c r="Z488" s="88"/>
      <c r="AA488" s="88"/>
      <c r="AB488" s="89" t="s">
        <v>75</v>
      </c>
      <c r="AC488" s="89" t="s">
        <v>75</v>
      </c>
    </row>
    <row r="489" spans="14:29" ht="15.75" x14ac:dyDescent="0.25">
      <c r="N489" s="85">
        <v>51379</v>
      </c>
      <c r="O489" s="86" t="s">
        <v>75</v>
      </c>
      <c r="P489" s="86" t="s">
        <v>75</v>
      </c>
      <c r="Q489" s="86" t="s">
        <v>75</v>
      </c>
      <c r="R489" s="86" t="s">
        <v>75</v>
      </c>
      <c r="S489" s="86"/>
      <c r="T489" s="87" t="s">
        <v>75</v>
      </c>
      <c r="U489" s="87"/>
      <c r="V489" s="87" t="s">
        <v>75</v>
      </c>
      <c r="W489" s="87"/>
      <c r="X489" s="88" t="s">
        <v>75</v>
      </c>
      <c r="Y489" s="88" t="s">
        <v>75</v>
      </c>
      <c r="Z489" s="88"/>
      <c r="AA489" s="88"/>
      <c r="AB489" s="89" t="s">
        <v>75</v>
      </c>
      <c r="AC489" s="89" t="s">
        <v>75</v>
      </c>
    </row>
    <row r="490" spans="14:29" ht="15.75" x14ac:dyDescent="0.25">
      <c r="N490" s="85">
        <v>51409</v>
      </c>
      <c r="O490" s="86" t="s">
        <v>75</v>
      </c>
      <c r="P490" s="86" t="s">
        <v>75</v>
      </c>
      <c r="Q490" s="86" t="s">
        <v>75</v>
      </c>
      <c r="R490" s="86" t="s">
        <v>75</v>
      </c>
      <c r="S490" s="86"/>
      <c r="T490" s="87" t="s">
        <v>75</v>
      </c>
      <c r="U490" s="87"/>
      <c r="V490" s="87" t="s">
        <v>75</v>
      </c>
      <c r="W490" s="87"/>
      <c r="X490" s="88" t="s">
        <v>75</v>
      </c>
      <c r="Y490" s="88" t="s">
        <v>75</v>
      </c>
      <c r="Z490" s="88"/>
      <c r="AA490" s="88"/>
      <c r="AB490" s="89" t="s">
        <v>75</v>
      </c>
      <c r="AC490" s="89" t="s">
        <v>75</v>
      </c>
    </row>
    <row r="491" spans="14:29" ht="15.75" x14ac:dyDescent="0.25">
      <c r="N491" s="85">
        <v>51440</v>
      </c>
      <c r="O491" s="86" t="s">
        <v>75</v>
      </c>
      <c r="P491" s="86" t="s">
        <v>75</v>
      </c>
      <c r="Q491" s="86" t="s">
        <v>75</v>
      </c>
      <c r="R491" s="86" t="s">
        <v>75</v>
      </c>
      <c r="S491" s="86"/>
      <c r="T491" s="87" t="s">
        <v>75</v>
      </c>
      <c r="U491" s="87"/>
      <c r="V491" s="87" t="s">
        <v>75</v>
      </c>
      <c r="W491" s="87"/>
      <c r="X491" s="88" t="s">
        <v>75</v>
      </c>
      <c r="Y491" s="88" t="s">
        <v>75</v>
      </c>
      <c r="Z491" s="88"/>
      <c r="AA491" s="88"/>
      <c r="AB491" s="89" t="s">
        <v>75</v>
      </c>
      <c r="AC491" s="89" t="s">
        <v>75</v>
      </c>
    </row>
    <row r="492" spans="14:29" ht="15.75" x14ac:dyDescent="0.25">
      <c r="N492" s="85">
        <v>51470</v>
      </c>
      <c r="O492" s="86" t="s">
        <v>75</v>
      </c>
      <c r="P492" s="86" t="s">
        <v>75</v>
      </c>
      <c r="Q492" s="86" t="s">
        <v>75</v>
      </c>
      <c r="R492" s="86" t="s">
        <v>75</v>
      </c>
      <c r="S492" s="86"/>
      <c r="T492" s="87" t="s">
        <v>75</v>
      </c>
      <c r="U492" s="87"/>
      <c r="V492" s="87" t="s">
        <v>75</v>
      </c>
      <c r="W492" s="87"/>
      <c r="X492" s="88" t="s">
        <v>75</v>
      </c>
      <c r="Y492" s="88" t="s">
        <v>75</v>
      </c>
      <c r="Z492" s="88"/>
      <c r="AA492" s="88"/>
      <c r="AB492" s="89" t="s">
        <v>75</v>
      </c>
      <c r="AC492" s="89" t="s">
        <v>75</v>
      </c>
    </row>
    <row r="493" spans="14:29" ht="15.75" x14ac:dyDescent="0.25">
      <c r="N493" s="85">
        <v>51501</v>
      </c>
      <c r="O493" s="86" t="s">
        <v>75</v>
      </c>
      <c r="P493" s="86" t="s">
        <v>75</v>
      </c>
      <c r="Q493" s="86" t="s">
        <v>75</v>
      </c>
      <c r="R493" s="86" t="s">
        <v>75</v>
      </c>
      <c r="S493" s="86"/>
      <c r="T493" s="87" t="s">
        <v>75</v>
      </c>
      <c r="U493" s="87"/>
      <c r="V493" s="87" t="s">
        <v>75</v>
      </c>
      <c r="W493" s="87"/>
      <c r="X493" s="88" t="s">
        <v>75</v>
      </c>
      <c r="Y493" s="88" t="s">
        <v>75</v>
      </c>
      <c r="Z493" s="88"/>
      <c r="AA493" s="88"/>
      <c r="AB493" s="89" t="s">
        <v>75</v>
      </c>
      <c r="AC493" s="89" t="s">
        <v>75</v>
      </c>
    </row>
    <row r="494" spans="14:29" ht="15.75" x14ac:dyDescent="0.25">
      <c r="N494" s="85">
        <v>51532</v>
      </c>
      <c r="O494" s="86" t="s">
        <v>75</v>
      </c>
      <c r="P494" s="86" t="s">
        <v>75</v>
      </c>
      <c r="Q494" s="86" t="s">
        <v>75</v>
      </c>
      <c r="R494" s="86" t="s">
        <v>75</v>
      </c>
      <c r="S494" s="86"/>
      <c r="T494" s="87" t="s">
        <v>75</v>
      </c>
      <c r="U494" s="87"/>
      <c r="V494" s="87" t="s">
        <v>75</v>
      </c>
      <c r="W494" s="87"/>
      <c r="X494" s="88" t="s">
        <v>75</v>
      </c>
      <c r="Y494" s="88" t="s">
        <v>75</v>
      </c>
      <c r="Z494" s="88"/>
      <c r="AA494" s="88"/>
      <c r="AB494" s="89" t="s">
        <v>75</v>
      </c>
      <c r="AC494" s="89" t="s">
        <v>75</v>
      </c>
    </row>
    <row r="495" spans="14:29" ht="15.75" x14ac:dyDescent="0.25">
      <c r="N495" s="85">
        <v>51560</v>
      </c>
      <c r="O495" s="86" t="s">
        <v>75</v>
      </c>
      <c r="P495" s="86" t="s">
        <v>75</v>
      </c>
      <c r="Q495" s="86" t="s">
        <v>75</v>
      </c>
      <c r="R495" s="86" t="s">
        <v>75</v>
      </c>
      <c r="S495" s="86"/>
      <c r="T495" s="87" t="s">
        <v>75</v>
      </c>
      <c r="U495" s="87"/>
      <c r="V495" s="87" t="s">
        <v>75</v>
      </c>
      <c r="W495" s="87"/>
      <c r="X495" s="88" t="s">
        <v>75</v>
      </c>
      <c r="Y495" s="88" t="s">
        <v>75</v>
      </c>
      <c r="Z495" s="88"/>
      <c r="AA495" s="88"/>
      <c r="AB495" s="89" t="s">
        <v>75</v>
      </c>
      <c r="AC495" s="89" t="s">
        <v>75</v>
      </c>
    </row>
    <row r="496" spans="14:29" ht="15.75" x14ac:dyDescent="0.25">
      <c r="N496" s="85">
        <v>51591</v>
      </c>
      <c r="O496" s="86" t="s">
        <v>75</v>
      </c>
      <c r="P496" s="86" t="s">
        <v>75</v>
      </c>
      <c r="Q496" s="86" t="s">
        <v>75</v>
      </c>
      <c r="R496" s="86" t="s">
        <v>75</v>
      </c>
      <c r="S496" s="86"/>
      <c r="T496" s="87" t="s">
        <v>75</v>
      </c>
      <c r="U496" s="87"/>
      <c r="V496" s="87" t="s">
        <v>75</v>
      </c>
      <c r="W496" s="87"/>
      <c r="X496" s="88" t="s">
        <v>75</v>
      </c>
      <c r="Y496" s="88" t="s">
        <v>75</v>
      </c>
      <c r="Z496" s="88"/>
      <c r="AA496" s="88"/>
      <c r="AB496" s="89" t="s">
        <v>75</v>
      </c>
      <c r="AC496" s="89" t="s">
        <v>75</v>
      </c>
    </row>
    <row r="497" spans="14:29" ht="15.75" x14ac:dyDescent="0.25">
      <c r="N497" s="85">
        <v>51621</v>
      </c>
      <c r="O497" s="86" t="s">
        <v>75</v>
      </c>
      <c r="P497" s="86" t="s">
        <v>75</v>
      </c>
      <c r="Q497" s="86" t="s">
        <v>75</v>
      </c>
      <c r="R497" s="86" t="s">
        <v>75</v>
      </c>
      <c r="S497" s="86"/>
      <c r="T497" s="87" t="s">
        <v>75</v>
      </c>
      <c r="U497" s="87"/>
      <c r="V497" s="87" t="s">
        <v>75</v>
      </c>
      <c r="W497" s="87"/>
      <c r="X497" s="88" t="s">
        <v>75</v>
      </c>
      <c r="Y497" s="88" t="s">
        <v>75</v>
      </c>
      <c r="Z497" s="88"/>
      <c r="AA497" s="88"/>
      <c r="AB497" s="89" t="s">
        <v>75</v>
      </c>
      <c r="AC497" s="89" t="s">
        <v>75</v>
      </c>
    </row>
    <row r="498" spans="14:29" ht="15.75" x14ac:dyDescent="0.25">
      <c r="N498" s="85">
        <v>51652</v>
      </c>
      <c r="O498" s="86" t="s">
        <v>75</v>
      </c>
      <c r="P498" s="86" t="s">
        <v>75</v>
      </c>
      <c r="Q498" s="86" t="s">
        <v>75</v>
      </c>
      <c r="R498" s="86" t="s">
        <v>75</v>
      </c>
      <c r="S498" s="86"/>
      <c r="T498" s="87" t="s">
        <v>75</v>
      </c>
      <c r="U498" s="87"/>
      <c r="V498" s="87" t="s">
        <v>75</v>
      </c>
      <c r="W498" s="87"/>
      <c r="X498" s="88" t="s">
        <v>75</v>
      </c>
      <c r="Y498" s="88" t="s">
        <v>75</v>
      </c>
      <c r="Z498" s="88"/>
      <c r="AA498" s="88"/>
      <c r="AB498" s="89" t="s">
        <v>75</v>
      </c>
      <c r="AC498" s="89" t="s">
        <v>75</v>
      </c>
    </row>
    <row r="499" spans="14:29" ht="15.75" x14ac:dyDescent="0.25">
      <c r="N499" s="85">
        <v>51682</v>
      </c>
      <c r="O499" s="86" t="s">
        <v>75</v>
      </c>
      <c r="P499" s="86" t="s">
        <v>75</v>
      </c>
      <c r="Q499" s="86" t="s">
        <v>75</v>
      </c>
      <c r="R499" s="86" t="s">
        <v>75</v>
      </c>
      <c r="S499" s="86"/>
      <c r="T499" s="87" t="s">
        <v>75</v>
      </c>
      <c r="U499" s="87"/>
      <c r="V499" s="87" t="s">
        <v>75</v>
      </c>
      <c r="W499" s="87"/>
      <c r="X499" s="88" t="s">
        <v>75</v>
      </c>
      <c r="Y499" s="88" t="s">
        <v>75</v>
      </c>
      <c r="Z499" s="88"/>
      <c r="AA499" s="88"/>
      <c r="AB499" s="89" t="s">
        <v>75</v>
      </c>
      <c r="AC499" s="89" t="s">
        <v>75</v>
      </c>
    </row>
    <row r="500" spans="14:29" ht="15.75" x14ac:dyDescent="0.25">
      <c r="N500" s="85">
        <v>51713</v>
      </c>
      <c r="O500" s="86" t="s">
        <v>75</v>
      </c>
      <c r="P500" s="86" t="s">
        <v>75</v>
      </c>
      <c r="Q500" s="86" t="s">
        <v>75</v>
      </c>
      <c r="R500" s="86" t="s">
        <v>75</v>
      </c>
      <c r="S500" s="86"/>
      <c r="T500" s="87" t="s">
        <v>75</v>
      </c>
      <c r="U500" s="87"/>
      <c r="V500" s="87" t="s">
        <v>75</v>
      </c>
      <c r="W500" s="87"/>
      <c r="X500" s="88" t="s">
        <v>75</v>
      </c>
      <c r="Y500" s="88" t="s">
        <v>75</v>
      </c>
      <c r="Z500" s="88"/>
      <c r="AA500" s="88"/>
      <c r="AB500" s="89" t="s">
        <v>75</v>
      </c>
      <c r="AC500" s="89" t="s">
        <v>75</v>
      </c>
    </row>
    <row r="501" spans="14:29" ht="15.75" x14ac:dyDescent="0.25">
      <c r="N501" s="85">
        <v>51744</v>
      </c>
      <c r="O501" s="86" t="s">
        <v>75</v>
      </c>
      <c r="P501" s="86" t="s">
        <v>75</v>
      </c>
      <c r="Q501" s="86" t="s">
        <v>75</v>
      </c>
      <c r="R501" s="86" t="s">
        <v>75</v>
      </c>
      <c r="S501" s="86"/>
      <c r="T501" s="87" t="s">
        <v>75</v>
      </c>
      <c r="U501" s="87"/>
      <c r="V501" s="87" t="s">
        <v>75</v>
      </c>
      <c r="W501" s="87"/>
      <c r="X501" s="88" t="s">
        <v>75</v>
      </c>
      <c r="Y501" s="88" t="s">
        <v>75</v>
      </c>
      <c r="Z501" s="88"/>
      <c r="AA501" s="88"/>
      <c r="AB501" s="89" t="s">
        <v>75</v>
      </c>
      <c r="AC501" s="89" t="s">
        <v>75</v>
      </c>
    </row>
    <row r="502" spans="14:29" ht="15.75" x14ac:dyDescent="0.25">
      <c r="N502" s="85">
        <v>51774</v>
      </c>
      <c r="O502" s="86" t="s">
        <v>75</v>
      </c>
      <c r="P502" s="86" t="s">
        <v>75</v>
      </c>
      <c r="Q502" s="86" t="s">
        <v>75</v>
      </c>
      <c r="R502" s="86" t="s">
        <v>75</v>
      </c>
      <c r="S502" s="86"/>
      <c r="T502" s="87" t="s">
        <v>75</v>
      </c>
      <c r="U502" s="87"/>
      <c r="V502" s="87" t="s">
        <v>75</v>
      </c>
      <c r="W502" s="87"/>
      <c r="X502" s="88" t="s">
        <v>75</v>
      </c>
      <c r="Y502" s="88" t="s">
        <v>75</v>
      </c>
      <c r="Z502" s="88"/>
      <c r="AA502" s="88"/>
      <c r="AB502" s="89" t="s">
        <v>75</v>
      </c>
      <c r="AC502" s="89" t="s">
        <v>75</v>
      </c>
    </row>
    <row r="503" spans="14:29" ht="15.75" x14ac:dyDescent="0.25">
      <c r="N503" s="85">
        <v>51805</v>
      </c>
      <c r="O503" s="86" t="s">
        <v>75</v>
      </c>
      <c r="P503" s="86" t="s">
        <v>75</v>
      </c>
      <c r="Q503" s="86" t="s">
        <v>75</v>
      </c>
      <c r="R503" s="86" t="s">
        <v>75</v>
      </c>
      <c r="S503" s="86"/>
      <c r="T503" s="87" t="s">
        <v>75</v>
      </c>
      <c r="U503" s="87"/>
      <c r="V503" s="87" t="s">
        <v>75</v>
      </c>
      <c r="W503" s="87"/>
      <c r="X503" s="88" t="s">
        <v>75</v>
      </c>
      <c r="Y503" s="88" t="s">
        <v>75</v>
      </c>
      <c r="Z503" s="88"/>
      <c r="AA503" s="88"/>
      <c r="AB503" s="89" t="s">
        <v>75</v>
      </c>
      <c r="AC503" s="89" t="s">
        <v>75</v>
      </c>
    </row>
    <row r="504" spans="14:29" ht="15.75" x14ac:dyDescent="0.25">
      <c r="N504" s="85">
        <v>51835</v>
      </c>
      <c r="O504" s="86" t="s">
        <v>75</v>
      </c>
      <c r="P504" s="86" t="s">
        <v>75</v>
      </c>
      <c r="Q504" s="86" t="s">
        <v>75</v>
      </c>
      <c r="R504" s="86" t="s">
        <v>75</v>
      </c>
      <c r="S504" s="86"/>
      <c r="T504" s="87" t="s">
        <v>75</v>
      </c>
      <c r="U504" s="87"/>
      <c r="V504" s="87" t="s">
        <v>75</v>
      </c>
      <c r="W504" s="87"/>
      <c r="X504" s="88" t="s">
        <v>75</v>
      </c>
      <c r="Y504" s="88" t="s">
        <v>75</v>
      </c>
      <c r="Z504" s="88"/>
      <c r="AA504" s="88"/>
      <c r="AB504" s="89" t="s">
        <v>75</v>
      </c>
      <c r="AC504" s="89" t="s">
        <v>75</v>
      </c>
    </row>
    <row r="505" spans="14:29" ht="15.75" x14ac:dyDescent="0.25">
      <c r="N505" s="85">
        <v>51866</v>
      </c>
      <c r="O505" s="86" t="s">
        <v>75</v>
      </c>
      <c r="P505" s="86" t="s">
        <v>75</v>
      </c>
      <c r="Q505" s="86" t="s">
        <v>75</v>
      </c>
      <c r="R505" s="86" t="s">
        <v>75</v>
      </c>
      <c r="S505" s="86"/>
      <c r="T505" s="87" t="s">
        <v>75</v>
      </c>
      <c r="U505" s="87"/>
      <c r="V505" s="87" t="s">
        <v>75</v>
      </c>
      <c r="W505" s="87"/>
      <c r="X505" s="88" t="s">
        <v>75</v>
      </c>
      <c r="Y505" s="88" t="s">
        <v>75</v>
      </c>
      <c r="Z505" s="88"/>
      <c r="AA505" s="88"/>
      <c r="AB505" s="89" t="s">
        <v>75</v>
      </c>
      <c r="AC505" s="89" t="s">
        <v>75</v>
      </c>
    </row>
    <row r="506" spans="14:29" ht="15.75" x14ac:dyDescent="0.25">
      <c r="N506" s="85">
        <v>51897</v>
      </c>
      <c r="O506" s="86" t="s">
        <v>75</v>
      </c>
      <c r="P506" s="86" t="s">
        <v>75</v>
      </c>
      <c r="Q506" s="86" t="s">
        <v>75</v>
      </c>
      <c r="R506" s="86" t="s">
        <v>75</v>
      </c>
      <c r="S506" s="86"/>
      <c r="T506" s="87" t="s">
        <v>75</v>
      </c>
      <c r="U506" s="87"/>
      <c r="V506" s="87" t="s">
        <v>75</v>
      </c>
      <c r="W506" s="87"/>
      <c r="X506" s="88" t="s">
        <v>75</v>
      </c>
      <c r="Y506" s="88" t="s">
        <v>75</v>
      </c>
      <c r="Z506" s="88"/>
      <c r="AA506" s="88"/>
      <c r="AB506" s="89" t="s">
        <v>75</v>
      </c>
      <c r="AC506" s="89" t="s">
        <v>75</v>
      </c>
    </row>
    <row r="507" spans="14:29" ht="15.75" x14ac:dyDescent="0.25">
      <c r="N507" s="85">
        <v>51925</v>
      </c>
      <c r="O507" s="86" t="s">
        <v>75</v>
      </c>
      <c r="P507" s="86" t="s">
        <v>75</v>
      </c>
      <c r="Q507" s="86" t="s">
        <v>75</v>
      </c>
      <c r="R507" s="86" t="s">
        <v>75</v>
      </c>
      <c r="S507" s="86"/>
      <c r="T507" s="87" t="s">
        <v>75</v>
      </c>
      <c r="U507" s="87"/>
      <c r="V507" s="87" t="s">
        <v>75</v>
      </c>
      <c r="W507" s="87"/>
      <c r="X507" s="88" t="s">
        <v>75</v>
      </c>
      <c r="Y507" s="88" t="s">
        <v>75</v>
      </c>
      <c r="Z507" s="88"/>
      <c r="AA507" s="88"/>
      <c r="AB507" s="89" t="s">
        <v>75</v>
      </c>
      <c r="AC507" s="89" t="s">
        <v>75</v>
      </c>
    </row>
    <row r="508" spans="14:29" ht="15.75" x14ac:dyDescent="0.25">
      <c r="N508" s="85">
        <v>51956</v>
      </c>
      <c r="O508" s="86" t="s">
        <v>75</v>
      </c>
      <c r="P508" s="86" t="s">
        <v>75</v>
      </c>
      <c r="Q508" s="86" t="s">
        <v>75</v>
      </c>
      <c r="R508" s="86" t="s">
        <v>75</v>
      </c>
      <c r="S508" s="86"/>
      <c r="T508" s="87" t="s">
        <v>75</v>
      </c>
      <c r="U508" s="87"/>
      <c r="V508" s="87" t="s">
        <v>75</v>
      </c>
      <c r="W508" s="87"/>
      <c r="X508" s="88" t="s">
        <v>75</v>
      </c>
      <c r="Y508" s="88" t="s">
        <v>75</v>
      </c>
      <c r="Z508" s="88"/>
      <c r="AA508" s="88"/>
      <c r="AB508" s="89" t="s">
        <v>75</v>
      </c>
      <c r="AC508" s="89" t="s">
        <v>75</v>
      </c>
    </row>
    <row r="509" spans="14:29" ht="15.75" x14ac:dyDescent="0.25">
      <c r="N509" s="85">
        <v>51986</v>
      </c>
      <c r="O509" s="86" t="s">
        <v>75</v>
      </c>
      <c r="P509" s="86" t="s">
        <v>75</v>
      </c>
      <c r="Q509" s="86" t="s">
        <v>75</v>
      </c>
      <c r="R509" s="86" t="s">
        <v>75</v>
      </c>
      <c r="S509" s="86"/>
      <c r="T509" s="87" t="s">
        <v>75</v>
      </c>
      <c r="U509" s="87"/>
      <c r="V509" s="87" t="s">
        <v>75</v>
      </c>
      <c r="W509" s="87"/>
      <c r="X509" s="88" t="s">
        <v>75</v>
      </c>
      <c r="Y509" s="88" t="s">
        <v>75</v>
      </c>
      <c r="Z509" s="88"/>
      <c r="AA509" s="88"/>
      <c r="AB509" s="89" t="s">
        <v>75</v>
      </c>
      <c r="AC509" s="89" t="s">
        <v>75</v>
      </c>
    </row>
    <row r="510" spans="14:29" ht="15.75" x14ac:dyDescent="0.25">
      <c r="N510" s="85">
        <v>52017</v>
      </c>
      <c r="O510" s="86" t="s">
        <v>75</v>
      </c>
      <c r="P510" s="86" t="s">
        <v>75</v>
      </c>
      <c r="Q510" s="86" t="s">
        <v>75</v>
      </c>
      <c r="R510" s="86" t="s">
        <v>75</v>
      </c>
      <c r="S510" s="86"/>
      <c r="T510" s="87" t="s">
        <v>75</v>
      </c>
      <c r="U510" s="87"/>
      <c r="V510" s="87" t="s">
        <v>75</v>
      </c>
      <c r="W510" s="87"/>
      <c r="X510" s="88" t="s">
        <v>75</v>
      </c>
      <c r="Y510" s="88" t="s">
        <v>75</v>
      </c>
      <c r="Z510" s="88"/>
      <c r="AA510" s="88"/>
      <c r="AB510" s="89" t="s">
        <v>75</v>
      </c>
      <c r="AC510" s="89" t="s">
        <v>75</v>
      </c>
    </row>
    <row r="511" spans="14:29" ht="15.75" x14ac:dyDescent="0.25">
      <c r="N511" s="85">
        <v>52047</v>
      </c>
      <c r="O511" s="86" t="s">
        <v>75</v>
      </c>
      <c r="P511" s="86" t="s">
        <v>75</v>
      </c>
      <c r="Q511" s="86" t="s">
        <v>75</v>
      </c>
      <c r="R511" s="86" t="s">
        <v>75</v>
      </c>
      <c r="S511" s="86"/>
      <c r="T511" s="87" t="s">
        <v>75</v>
      </c>
      <c r="U511" s="87"/>
      <c r="V511" s="87" t="s">
        <v>75</v>
      </c>
      <c r="W511" s="87"/>
      <c r="X511" s="88" t="s">
        <v>75</v>
      </c>
      <c r="Y511" s="88" t="s">
        <v>75</v>
      </c>
      <c r="Z511" s="88"/>
      <c r="AA511" s="88"/>
      <c r="AB511" s="89" t="s">
        <v>75</v>
      </c>
      <c r="AC511" s="89" t="s">
        <v>75</v>
      </c>
    </row>
    <row r="512" spans="14:29" ht="15.75" x14ac:dyDescent="0.25">
      <c r="N512" s="85">
        <v>52078</v>
      </c>
      <c r="O512" s="86" t="s">
        <v>75</v>
      </c>
      <c r="P512" s="86" t="s">
        <v>75</v>
      </c>
      <c r="Q512" s="86" t="s">
        <v>75</v>
      </c>
      <c r="R512" s="86" t="s">
        <v>75</v>
      </c>
      <c r="S512" s="86"/>
      <c r="T512" s="87" t="s">
        <v>75</v>
      </c>
      <c r="U512" s="87"/>
      <c r="V512" s="87" t="s">
        <v>75</v>
      </c>
      <c r="W512" s="87"/>
      <c r="X512" s="88" t="s">
        <v>75</v>
      </c>
      <c r="Y512" s="88" t="s">
        <v>75</v>
      </c>
      <c r="Z512" s="88"/>
      <c r="AA512" s="88"/>
      <c r="AB512" s="89" t="s">
        <v>75</v>
      </c>
      <c r="AC512" s="89" t="s">
        <v>75</v>
      </c>
    </row>
    <row r="513" spans="14:29" ht="15.75" x14ac:dyDescent="0.25">
      <c r="N513" s="85">
        <v>52109</v>
      </c>
      <c r="O513" s="86" t="s">
        <v>75</v>
      </c>
      <c r="P513" s="86" t="s">
        <v>75</v>
      </c>
      <c r="Q513" s="86" t="s">
        <v>75</v>
      </c>
      <c r="R513" s="86" t="s">
        <v>75</v>
      </c>
      <c r="S513" s="86"/>
      <c r="T513" s="87" t="s">
        <v>75</v>
      </c>
      <c r="U513" s="87"/>
      <c r="V513" s="87" t="s">
        <v>75</v>
      </c>
      <c r="W513" s="87"/>
      <c r="X513" s="88" t="s">
        <v>75</v>
      </c>
      <c r="Y513" s="88" t="s">
        <v>75</v>
      </c>
      <c r="Z513" s="88"/>
      <c r="AA513" s="88"/>
      <c r="AB513" s="89" t="s">
        <v>75</v>
      </c>
      <c r="AC513" s="89" t="s">
        <v>75</v>
      </c>
    </row>
    <row r="514" spans="14:29" ht="15.75" x14ac:dyDescent="0.25">
      <c r="N514" s="85">
        <v>52139</v>
      </c>
      <c r="O514" s="86" t="s">
        <v>75</v>
      </c>
      <c r="P514" s="86" t="s">
        <v>75</v>
      </c>
      <c r="Q514" s="86" t="s">
        <v>75</v>
      </c>
      <c r="R514" s="86" t="s">
        <v>75</v>
      </c>
      <c r="S514" s="86"/>
      <c r="T514" s="87" t="s">
        <v>75</v>
      </c>
      <c r="U514" s="87"/>
      <c r="V514" s="87" t="s">
        <v>75</v>
      </c>
      <c r="W514" s="87"/>
      <c r="X514" s="88" t="s">
        <v>75</v>
      </c>
      <c r="Y514" s="88" t="s">
        <v>75</v>
      </c>
      <c r="Z514" s="88"/>
      <c r="AA514" s="88"/>
      <c r="AB514" s="89" t="s">
        <v>75</v>
      </c>
      <c r="AC514" s="89" t="s">
        <v>75</v>
      </c>
    </row>
    <row r="515" spans="14:29" ht="15.75" x14ac:dyDescent="0.25">
      <c r="N515" s="85">
        <v>52170</v>
      </c>
      <c r="O515" s="86" t="s">
        <v>75</v>
      </c>
      <c r="P515" s="86" t="s">
        <v>75</v>
      </c>
      <c r="Q515" s="86" t="s">
        <v>75</v>
      </c>
      <c r="R515" s="86" t="s">
        <v>75</v>
      </c>
      <c r="S515" s="86"/>
      <c r="T515" s="87" t="s">
        <v>75</v>
      </c>
      <c r="U515" s="87"/>
      <c r="V515" s="87" t="s">
        <v>75</v>
      </c>
      <c r="W515" s="87"/>
      <c r="X515" s="88" t="s">
        <v>75</v>
      </c>
      <c r="Y515" s="88" t="s">
        <v>75</v>
      </c>
      <c r="Z515" s="88"/>
      <c r="AA515" s="88"/>
      <c r="AB515" s="89" t="s">
        <v>75</v>
      </c>
      <c r="AC515" s="89" t="s">
        <v>75</v>
      </c>
    </row>
    <row r="516" spans="14:29" ht="15.75" x14ac:dyDescent="0.25">
      <c r="N516" s="85">
        <v>52200</v>
      </c>
      <c r="O516" s="86" t="s">
        <v>75</v>
      </c>
      <c r="P516" s="86" t="s">
        <v>75</v>
      </c>
      <c r="Q516" s="86" t="s">
        <v>75</v>
      </c>
      <c r="R516" s="86" t="s">
        <v>75</v>
      </c>
      <c r="S516" s="86"/>
      <c r="T516" s="87" t="s">
        <v>75</v>
      </c>
      <c r="U516" s="87"/>
      <c r="V516" s="87" t="s">
        <v>75</v>
      </c>
      <c r="W516" s="87"/>
      <c r="X516" s="88" t="s">
        <v>75</v>
      </c>
      <c r="Y516" s="88" t="s">
        <v>75</v>
      </c>
      <c r="Z516" s="88"/>
      <c r="AA516" s="88"/>
      <c r="AB516" s="89" t="s">
        <v>75</v>
      </c>
      <c r="AC516" s="89" t="s">
        <v>75</v>
      </c>
    </row>
    <row r="517" spans="14:29" ht="15.75" x14ac:dyDescent="0.25">
      <c r="N517" s="85">
        <v>52231</v>
      </c>
      <c r="O517" s="86" t="s">
        <v>75</v>
      </c>
      <c r="P517" s="86" t="s">
        <v>75</v>
      </c>
      <c r="Q517" s="86" t="s">
        <v>75</v>
      </c>
      <c r="R517" s="86" t="s">
        <v>75</v>
      </c>
      <c r="S517" s="86"/>
      <c r="T517" s="87" t="s">
        <v>75</v>
      </c>
      <c r="U517" s="87"/>
      <c r="V517" s="87" t="s">
        <v>75</v>
      </c>
      <c r="W517" s="87"/>
      <c r="X517" s="88" t="s">
        <v>75</v>
      </c>
      <c r="Y517" s="88" t="s">
        <v>75</v>
      </c>
      <c r="Z517" s="88"/>
      <c r="AA517" s="88"/>
      <c r="AB517" s="89" t="s">
        <v>75</v>
      </c>
      <c r="AC517" s="89" t="s">
        <v>75</v>
      </c>
    </row>
    <row r="518" spans="14:29" ht="15.75" x14ac:dyDescent="0.25">
      <c r="N518" s="85">
        <v>52262</v>
      </c>
      <c r="O518" s="86" t="s">
        <v>75</v>
      </c>
      <c r="P518" s="86" t="s">
        <v>75</v>
      </c>
      <c r="Q518" s="86" t="s">
        <v>75</v>
      </c>
      <c r="R518" s="86" t="s">
        <v>75</v>
      </c>
      <c r="S518" s="86"/>
      <c r="T518" s="87" t="s">
        <v>75</v>
      </c>
      <c r="U518" s="87"/>
      <c r="V518" s="87" t="s">
        <v>75</v>
      </c>
      <c r="W518" s="87"/>
      <c r="X518" s="88" t="s">
        <v>75</v>
      </c>
      <c r="Y518" s="88" t="s">
        <v>75</v>
      </c>
      <c r="Z518" s="88"/>
      <c r="AA518" s="88"/>
      <c r="AB518" s="89" t="s">
        <v>75</v>
      </c>
      <c r="AC518" s="89" t="s">
        <v>75</v>
      </c>
    </row>
    <row r="519" spans="14:29" ht="15.75" x14ac:dyDescent="0.25">
      <c r="N519" s="85">
        <v>52290</v>
      </c>
      <c r="O519" s="86" t="s">
        <v>75</v>
      </c>
      <c r="P519" s="86" t="s">
        <v>75</v>
      </c>
      <c r="Q519" s="86" t="s">
        <v>75</v>
      </c>
      <c r="R519" s="86" t="s">
        <v>75</v>
      </c>
      <c r="S519" s="86"/>
      <c r="T519" s="87" t="s">
        <v>75</v>
      </c>
      <c r="U519" s="87"/>
      <c r="V519" s="87" t="s">
        <v>75</v>
      </c>
      <c r="W519" s="87"/>
      <c r="X519" s="88" t="s">
        <v>75</v>
      </c>
      <c r="Y519" s="88" t="s">
        <v>75</v>
      </c>
      <c r="Z519" s="88"/>
      <c r="AA519" s="88"/>
      <c r="AB519" s="89" t="s">
        <v>75</v>
      </c>
      <c r="AC519" s="89" t="s">
        <v>75</v>
      </c>
    </row>
    <row r="520" spans="14:29" ht="15.75" x14ac:dyDescent="0.25">
      <c r="N520" s="85">
        <v>52321</v>
      </c>
      <c r="O520" s="86" t="s">
        <v>75</v>
      </c>
      <c r="P520" s="86" t="s">
        <v>75</v>
      </c>
      <c r="Q520" s="86" t="s">
        <v>75</v>
      </c>
      <c r="R520" s="86" t="s">
        <v>75</v>
      </c>
      <c r="S520" s="86"/>
      <c r="T520" s="87" t="s">
        <v>75</v>
      </c>
      <c r="U520" s="87"/>
      <c r="V520" s="87" t="s">
        <v>75</v>
      </c>
      <c r="W520" s="87"/>
      <c r="X520" s="88" t="s">
        <v>75</v>
      </c>
      <c r="Y520" s="88" t="s">
        <v>75</v>
      </c>
      <c r="Z520" s="88"/>
      <c r="AA520" s="88"/>
      <c r="AB520" s="89" t="s">
        <v>75</v>
      </c>
      <c r="AC520" s="89" t="s">
        <v>75</v>
      </c>
    </row>
    <row r="521" spans="14:29" ht="15.75" x14ac:dyDescent="0.25">
      <c r="N521" s="85">
        <v>52351</v>
      </c>
      <c r="O521" s="86" t="s">
        <v>75</v>
      </c>
      <c r="P521" s="86" t="s">
        <v>75</v>
      </c>
      <c r="Q521" s="86" t="s">
        <v>75</v>
      </c>
      <c r="R521" s="86" t="s">
        <v>75</v>
      </c>
      <c r="S521" s="86"/>
      <c r="T521" s="87" t="s">
        <v>75</v>
      </c>
      <c r="U521" s="87"/>
      <c r="V521" s="87" t="s">
        <v>75</v>
      </c>
      <c r="W521" s="87"/>
      <c r="X521" s="88" t="s">
        <v>75</v>
      </c>
      <c r="Y521" s="88" t="s">
        <v>75</v>
      </c>
      <c r="Z521" s="88"/>
      <c r="AA521" s="88"/>
      <c r="AB521" s="89" t="s">
        <v>75</v>
      </c>
      <c r="AC521" s="89" t="s">
        <v>75</v>
      </c>
    </row>
    <row r="522" spans="14:29" ht="15.75" x14ac:dyDescent="0.25">
      <c r="N522" s="85">
        <v>52382</v>
      </c>
      <c r="O522" s="86" t="s">
        <v>75</v>
      </c>
      <c r="P522" s="86" t="s">
        <v>75</v>
      </c>
      <c r="Q522" s="86" t="s">
        <v>75</v>
      </c>
      <c r="R522" s="86" t="s">
        <v>75</v>
      </c>
      <c r="S522" s="86"/>
      <c r="T522" s="87" t="s">
        <v>75</v>
      </c>
      <c r="U522" s="87"/>
      <c r="V522" s="87" t="s">
        <v>75</v>
      </c>
      <c r="W522" s="87"/>
      <c r="X522" s="88" t="s">
        <v>75</v>
      </c>
      <c r="Y522" s="88" t="s">
        <v>75</v>
      </c>
      <c r="Z522" s="88"/>
      <c r="AA522" s="88"/>
      <c r="AB522" s="89" t="s">
        <v>75</v>
      </c>
      <c r="AC522" s="89" t="s">
        <v>75</v>
      </c>
    </row>
    <row r="523" spans="14:29" ht="15.75" x14ac:dyDescent="0.25">
      <c r="N523" s="85">
        <v>52412</v>
      </c>
      <c r="O523" s="86" t="s">
        <v>75</v>
      </c>
      <c r="P523" s="86" t="s">
        <v>75</v>
      </c>
      <c r="Q523" s="86" t="s">
        <v>75</v>
      </c>
      <c r="R523" s="86" t="s">
        <v>75</v>
      </c>
      <c r="S523" s="86"/>
      <c r="T523" s="87" t="s">
        <v>75</v>
      </c>
      <c r="U523" s="87"/>
      <c r="V523" s="87" t="s">
        <v>75</v>
      </c>
      <c r="W523" s="87"/>
      <c r="X523" s="88" t="s">
        <v>75</v>
      </c>
      <c r="Y523" s="88" t="s">
        <v>75</v>
      </c>
      <c r="Z523" s="88"/>
      <c r="AA523" s="88"/>
      <c r="AB523" s="89" t="s">
        <v>75</v>
      </c>
      <c r="AC523" s="89" t="s">
        <v>75</v>
      </c>
    </row>
    <row r="524" spans="14:29" ht="15.75" x14ac:dyDescent="0.25">
      <c r="N524" s="85">
        <v>52443</v>
      </c>
      <c r="O524" s="86" t="s">
        <v>75</v>
      </c>
      <c r="P524" s="86" t="s">
        <v>75</v>
      </c>
      <c r="Q524" s="86" t="s">
        <v>75</v>
      </c>
      <c r="R524" s="86" t="s">
        <v>75</v>
      </c>
      <c r="S524" s="86"/>
      <c r="T524" s="87" t="s">
        <v>75</v>
      </c>
      <c r="U524" s="87"/>
      <c r="V524" s="87" t="s">
        <v>75</v>
      </c>
      <c r="W524" s="87"/>
      <c r="X524" s="88" t="s">
        <v>75</v>
      </c>
      <c r="Y524" s="88" t="s">
        <v>75</v>
      </c>
      <c r="Z524" s="88"/>
      <c r="AA524" s="88"/>
      <c r="AB524" s="89" t="s">
        <v>75</v>
      </c>
      <c r="AC524" s="89" t="s">
        <v>75</v>
      </c>
    </row>
    <row r="525" spans="14:29" ht="15.75" x14ac:dyDescent="0.25">
      <c r="N525" s="85">
        <v>52474</v>
      </c>
      <c r="O525" s="86" t="s">
        <v>75</v>
      </c>
      <c r="P525" s="86" t="s">
        <v>75</v>
      </c>
      <c r="Q525" s="86" t="s">
        <v>75</v>
      </c>
      <c r="R525" s="86" t="s">
        <v>75</v>
      </c>
      <c r="S525" s="86"/>
      <c r="T525" s="87" t="s">
        <v>75</v>
      </c>
      <c r="U525" s="87"/>
      <c r="V525" s="87" t="s">
        <v>75</v>
      </c>
      <c r="W525" s="87"/>
      <c r="X525" s="88" t="s">
        <v>75</v>
      </c>
      <c r="Y525" s="88" t="s">
        <v>75</v>
      </c>
      <c r="Z525" s="88"/>
      <c r="AA525" s="88"/>
      <c r="AB525" s="89" t="s">
        <v>75</v>
      </c>
      <c r="AC525" s="89" t="s">
        <v>75</v>
      </c>
    </row>
    <row r="526" spans="14:29" ht="15.75" x14ac:dyDescent="0.25">
      <c r="N526" s="85">
        <v>52504</v>
      </c>
      <c r="O526" s="86" t="s">
        <v>75</v>
      </c>
      <c r="P526" s="86" t="s">
        <v>75</v>
      </c>
      <c r="Q526" s="86" t="s">
        <v>75</v>
      </c>
      <c r="R526" s="86" t="s">
        <v>75</v>
      </c>
      <c r="S526" s="86"/>
      <c r="T526" s="87" t="s">
        <v>75</v>
      </c>
      <c r="U526" s="87"/>
      <c r="V526" s="87" t="s">
        <v>75</v>
      </c>
      <c r="W526" s="87"/>
      <c r="X526" s="88" t="s">
        <v>75</v>
      </c>
      <c r="Y526" s="88" t="s">
        <v>75</v>
      </c>
      <c r="Z526" s="88"/>
      <c r="AA526" s="88"/>
      <c r="AB526" s="89" t="s">
        <v>75</v>
      </c>
      <c r="AC526" s="89" t="s">
        <v>75</v>
      </c>
    </row>
    <row r="527" spans="14:29" ht="15.75" x14ac:dyDescent="0.25">
      <c r="N527" s="85">
        <v>52535</v>
      </c>
      <c r="O527" s="86" t="s">
        <v>75</v>
      </c>
      <c r="P527" s="86" t="s">
        <v>75</v>
      </c>
      <c r="Q527" s="86" t="s">
        <v>75</v>
      </c>
      <c r="R527" s="86" t="s">
        <v>75</v>
      </c>
      <c r="S527" s="86"/>
      <c r="T527" s="87" t="s">
        <v>75</v>
      </c>
      <c r="U527" s="87"/>
      <c r="V527" s="87" t="s">
        <v>75</v>
      </c>
      <c r="W527" s="87"/>
      <c r="X527" s="88" t="s">
        <v>75</v>
      </c>
      <c r="Y527" s="88" t="s">
        <v>75</v>
      </c>
      <c r="Z527" s="88"/>
      <c r="AA527" s="88"/>
      <c r="AB527" s="89" t="s">
        <v>75</v>
      </c>
      <c r="AC527" s="89" t="s">
        <v>75</v>
      </c>
    </row>
    <row r="528" spans="14:29" ht="15.75" x14ac:dyDescent="0.25">
      <c r="N528" s="85">
        <v>52565</v>
      </c>
      <c r="O528" s="86" t="s">
        <v>75</v>
      </c>
      <c r="P528" s="86" t="s">
        <v>75</v>
      </c>
      <c r="Q528" s="86" t="s">
        <v>75</v>
      </c>
      <c r="R528" s="86" t="s">
        <v>75</v>
      </c>
      <c r="S528" s="86"/>
      <c r="T528" s="87" t="s">
        <v>75</v>
      </c>
      <c r="U528" s="87"/>
      <c r="V528" s="87" t="s">
        <v>75</v>
      </c>
      <c r="W528" s="87"/>
      <c r="X528" s="88" t="s">
        <v>75</v>
      </c>
      <c r="Y528" s="88" t="s">
        <v>75</v>
      </c>
      <c r="Z528" s="88"/>
      <c r="AA528" s="88"/>
      <c r="AB528" s="89" t="s">
        <v>75</v>
      </c>
      <c r="AC528" s="89" t="s">
        <v>75</v>
      </c>
    </row>
    <row r="529" spans="14:29" ht="15.75" x14ac:dyDescent="0.25">
      <c r="N529" s="85">
        <v>52596</v>
      </c>
      <c r="O529" s="86" t="s">
        <v>75</v>
      </c>
      <c r="P529" s="86" t="s">
        <v>75</v>
      </c>
      <c r="Q529" s="86" t="s">
        <v>75</v>
      </c>
      <c r="R529" s="86" t="s">
        <v>75</v>
      </c>
      <c r="S529" s="86"/>
      <c r="T529" s="87" t="s">
        <v>75</v>
      </c>
      <c r="U529" s="87"/>
      <c r="V529" s="87" t="s">
        <v>75</v>
      </c>
      <c r="W529" s="87"/>
      <c r="X529" s="88" t="s">
        <v>75</v>
      </c>
      <c r="Y529" s="88" t="s">
        <v>75</v>
      </c>
      <c r="Z529" s="88"/>
      <c r="AA529" s="88"/>
      <c r="AB529" s="89" t="s">
        <v>75</v>
      </c>
      <c r="AC529" s="89" t="s">
        <v>75</v>
      </c>
    </row>
    <row r="530" spans="14:29" ht="15.75" x14ac:dyDescent="0.25">
      <c r="N530" s="85">
        <v>52627</v>
      </c>
      <c r="O530" s="86" t="s">
        <v>75</v>
      </c>
      <c r="P530" s="86" t="s">
        <v>75</v>
      </c>
      <c r="Q530" s="86" t="s">
        <v>75</v>
      </c>
      <c r="R530" s="86" t="s">
        <v>75</v>
      </c>
      <c r="S530" s="86"/>
      <c r="T530" s="87" t="s">
        <v>75</v>
      </c>
      <c r="U530" s="87"/>
      <c r="V530" s="87" t="s">
        <v>75</v>
      </c>
      <c r="W530" s="87"/>
      <c r="X530" s="88" t="s">
        <v>75</v>
      </c>
      <c r="Y530" s="88" t="s">
        <v>75</v>
      </c>
      <c r="Z530" s="88"/>
      <c r="AA530" s="88"/>
      <c r="AB530" s="89" t="s">
        <v>75</v>
      </c>
      <c r="AC530" s="89" t="s">
        <v>75</v>
      </c>
    </row>
    <row r="531" spans="14:29" ht="15.75" x14ac:dyDescent="0.25">
      <c r="N531" s="85">
        <v>52656</v>
      </c>
      <c r="O531" s="86" t="s">
        <v>75</v>
      </c>
      <c r="P531" s="86" t="s">
        <v>75</v>
      </c>
      <c r="Q531" s="86" t="s">
        <v>75</v>
      </c>
      <c r="R531" s="86" t="s">
        <v>75</v>
      </c>
      <c r="S531" s="86"/>
      <c r="T531" s="87" t="s">
        <v>75</v>
      </c>
      <c r="U531" s="87"/>
      <c r="V531" s="87" t="s">
        <v>75</v>
      </c>
      <c r="W531" s="87"/>
      <c r="X531" s="88" t="s">
        <v>75</v>
      </c>
      <c r="Y531" s="88" t="s">
        <v>75</v>
      </c>
      <c r="Z531" s="88"/>
      <c r="AA531" s="88"/>
      <c r="AB531" s="89" t="s">
        <v>75</v>
      </c>
      <c r="AC531" s="89" t="s">
        <v>75</v>
      </c>
    </row>
    <row r="532" spans="14:29" ht="15.75" x14ac:dyDescent="0.25">
      <c r="N532" s="85">
        <v>52687</v>
      </c>
      <c r="O532" s="86" t="s">
        <v>75</v>
      </c>
      <c r="P532" s="86" t="s">
        <v>75</v>
      </c>
      <c r="Q532" s="86" t="s">
        <v>75</v>
      </c>
      <c r="R532" s="86" t="s">
        <v>75</v>
      </c>
      <c r="S532" s="86"/>
      <c r="T532" s="87" t="s">
        <v>75</v>
      </c>
      <c r="U532" s="87"/>
      <c r="V532" s="87" t="s">
        <v>75</v>
      </c>
      <c r="W532" s="87"/>
      <c r="X532" s="88" t="s">
        <v>75</v>
      </c>
      <c r="Y532" s="88" t="s">
        <v>75</v>
      </c>
      <c r="Z532" s="88"/>
      <c r="AA532" s="88"/>
      <c r="AB532" s="89" t="s">
        <v>75</v>
      </c>
      <c r="AC532" s="89" t="s">
        <v>75</v>
      </c>
    </row>
    <row r="533" spans="14:29" ht="15.75" x14ac:dyDescent="0.25">
      <c r="N533" s="85">
        <v>52717</v>
      </c>
      <c r="O533" s="86" t="s">
        <v>75</v>
      </c>
      <c r="P533" s="86" t="s">
        <v>75</v>
      </c>
      <c r="Q533" s="86" t="s">
        <v>75</v>
      </c>
      <c r="R533" s="86" t="s">
        <v>75</v>
      </c>
      <c r="S533" s="86"/>
      <c r="T533" s="87" t="s">
        <v>75</v>
      </c>
      <c r="U533" s="87"/>
      <c r="V533" s="87" t="s">
        <v>75</v>
      </c>
      <c r="W533" s="87"/>
      <c r="X533" s="88" t="s">
        <v>75</v>
      </c>
      <c r="Y533" s="88" t="s">
        <v>75</v>
      </c>
      <c r="Z533" s="88"/>
      <c r="AA533" s="88"/>
      <c r="AB533" s="89" t="s">
        <v>75</v>
      </c>
      <c r="AC533" s="89" t="s">
        <v>75</v>
      </c>
    </row>
    <row r="534" spans="14:29" ht="15.75" x14ac:dyDescent="0.25">
      <c r="N534" s="85">
        <v>52748</v>
      </c>
      <c r="O534" s="86" t="s">
        <v>75</v>
      </c>
      <c r="P534" s="86" t="s">
        <v>75</v>
      </c>
      <c r="Q534" s="86" t="s">
        <v>75</v>
      </c>
      <c r="R534" s="86" t="s">
        <v>75</v>
      </c>
      <c r="S534" s="86"/>
      <c r="T534" s="87" t="s">
        <v>75</v>
      </c>
      <c r="U534" s="87"/>
      <c r="V534" s="87" t="s">
        <v>75</v>
      </c>
      <c r="W534" s="87"/>
      <c r="X534" s="88" t="s">
        <v>75</v>
      </c>
      <c r="Y534" s="88" t="s">
        <v>75</v>
      </c>
      <c r="Z534" s="88"/>
      <c r="AA534" s="88"/>
      <c r="AB534" s="89" t="s">
        <v>75</v>
      </c>
      <c r="AC534" s="89" t="s">
        <v>75</v>
      </c>
    </row>
    <row r="535" spans="14:29" ht="15.75" x14ac:dyDescent="0.25">
      <c r="N535" s="85">
        <v>52778</v>
      </c>
      <c r="O535" s="86" t="s">
        <v>75</v>
      </c>
      <c r="P535" s="86" t="s">
        <v>75</v>
      </c>
      <c r="Q535" s="86" t="s">
        <v>75</v>
      </c>
      <c r="R535" s="86" t="s">
        <v>75</v>
      </c>
      <c r="S535" s="86"/>
      <c r="T535" s="87" t="s">
        <v>75</v>
      </c>
      <c r="U535" s="87"/>
      <c r="V535" s="87" t="s">
        <v>75</v>
      </c>
      <c r="W535" s="87"/>
      <c r="X535" s="88" t="s">
        <v>75</v>
      </c>
      <c r="Y535" s="88" t="s">
        <v>75</v>
      </c>
      <c r="Z535" s="88"/>
      <c r="AA535" s="88"/>
      <c r="AB535" s="89" t="s">
        <v>75</v>
      </c>
      <c r="AC535" s="89" t="s">
        <v>75</v>
      </c>
    </row>
    <row r="536" spans="14:29" ht="15.75" x14ac:dyDescent="0.25">
      <c r="N536" s="85">
        <v>52809</v>
      </c>
      <c r="O536" s="86" t="s">
        <v>75</v>
      </c>
      <c r="P536" s="86" t="s">
        <v>75</v>
      </c>
      <c r="Q536" s="86" t="s">
        <v>75</v>
      </c>
      <c r="R536" s="86" t="s">
        <v>75</v>
      </c>
      <c r="S536" s="86"/>
      <c r="T536" s="87" t="s">
        <v>75</v>
      </c>
      <c r="U536" s="87"/>
      <c r="V536" s="87" t="s">
        <v>75</v>
      </c>
      <c r="W536" s="87"/>
      <c r="X536" s="88" t="s">
        <v>75</v>
      </c>
      <c r="Y536" s="88" t="s">
        <v>75</v>
      </c>
      <c r="Z536" s="88"/>
      <c r="AA536" s="88"/>
      <c r="AB536" s="89" t="s">
        <v>75</v>
      </c>
      <c r="AC536" s="89" t="s">
        <v>75</v>
      </c>
    </row>
    <row r="537" spans="14:29" ht="15.75" x14ac:dyDescent="0.25">
      <c r="N537" s="85">
        <v>52840</v>
      </c>
      <c r="O537" s="86" t="s">
        <v>75</v>
      </c>
      <c r="P537" s="86" t="s">
        <v>75</v>
      </c>
      <c r="Q537" s="86" t="s">
        <v>75</v>
      </c>
      <c r="R537" s="86" t="s">
        <v>75</v>
      </c>
      <c r="S537" s="86"/>
      <c r="T537" s="87" t="s">
        <v>75</v>
      </c>
      <c r="U537" s="87"/>
      <c r="V537" s="87" t="s">
        <v>75</v>
      </c>
      <c r="W537" s="87"/>
      <c r="X537" s="88" t="s">
        <v>75</v>
      </c>
      <c r="Y537" s="88" t="s">
        <v>75</v>
      </c>
      <c r="Z537" s="88"/>
      <c r="AA537" s="88"/>
      <c r="AB537" s="89" t="s">
        <v>75</v>
      </c>
      <c r="AC537" s="89" t="s">
        <v>75</v>
      </c>
    </row>
    <row r="538" spans="14:29" ht="15.75" x14ac:dyDescent="0.25">
      <c r="N538" s="85">
        <v>52870</v>
      </c>
      <c r="O538" s="86" t="s">
        <v>75</v>
      </c>
      <c r="P538" s="86" t="s">
        <v>75</v>
      </c>
      <c r="Q538" s="86" t="s">
        <v>75</v>
      </c>
      <c r="R538" s="86" t="s">
        <v>75</v>
      </c>
      <c r="S538" s="86"/>
      <c r="T538" s="87" t="s">
        <v>75</v>
      </c>
      <c r="U538" s="87"/>
      <c r="V538" s="87" t="s">
        <v>75</v>
      </c>
      <c r="W538" s="87"/>
      <c r="X538" s="88" t="s">
        <v>75</v>
      </c>
      <c r="Y538" s="88" t="s">
        <v>75</v>
      </c>
      <c r="Z538" s="88"/>
      <c r="AA538" s="88"/>
      <c r="AB538" s="89" t="s">
        <v>75</v>
      </c>
      <c r="AC538" s="89" t="s">
        <v>75</v>
      </c>
    </row>
    <row r="539" spans="14:29" ht="15.75" x14ac:dyDescent="0.25">
      <c r="N539" s="85">
        <v>52901</v>
      </c>
      <c r="O539" s="86" t="s">
        <v>75</v>
      </c>
      <c r="P539" s="86" t="s">
        <v>75</v>
      </c>
      <c r="Q539" s="86" t="s">
        <v>75</v>
      </c>
      <c r="R539" s="86" t="s">
        <v>75</v>
      </c>
      <c r="S539" s="86"/>
      <c r="T539" s="87" t="s">
        <v>75</v>
      </c>
      <c r="U539" s="87"/>
      <c r="V539" s="87" t="s">
        <v>75</v>
      </c>
      <c r="W539" s="87"/>
      <c r="X539" s="88" t="s">
        <v>75</v>
      </c>
      <c r="Y539" s="88" t="s">
        <v>75</v>
      </c>
      <c r="Z539" s="88"/>
      <c r="AA539" s="88"/>
      <c r="AB539" s="89" t="s">
        <v>75</v>
      </c>
      <c r="AC539" s="89" t="s">
        <v>75</v>
      </c>
    </row>
    <row r="540" spans="14:29" ht="15.75" x14ac:dyDescent="0.25">
      <c r="N540" s="85">
        <v>52931</v>
      </c>
      <c r="O540" s="86" t="s">
        <v>75</v>
      </c>
      <c r="P540" s="86" t="s">
        <v>75</v>
      </c>
      <c r="Q540" s="86" t="s">
        <v>75</v>
      </c>
      <c r="R540" s="86" t="s">
        <v>75</v>
      </c>
      <c r="S540" s="86"/>
      <c r="T540" s="87" t="s">
        <v>75</v>
      </c>
      <c r="U540" s="87"/>
      <c r="V540" s="87" t="s">
        <v>75</v>
      </c>
      <c r="W540" s="87"/>
      <c r="X540" s="88" t="s">
        <v>75</v>
      </c>
      <c r="Y540" s="88" t="s">
        <v>75</v>
      </c>
      <c r="Z540" s="88"/>
      <c r="AA540" s="88"/>
      <c r="AB540" s="89" t="s">
        <v>75</v>
      </c>
      <c r="AC540" s="89" t="s">
        <v>75</v>
      </c>
    </row>
    <row r="541" spans="14:29" ht="15.75" x14ac:dyDescent="0.25">
      <c r="N541" s="85">
        <v>52962</v>
      </c>
      <c r="O541" s="86" t="s">
        <v>75</v>
      </c>
      <c r="P541" s="86" t="s">
        <v>75</v>
      </c>
      <c r="Q541" s="86" t="s">
        <v>75</v>
      </c>
      <c r="R541" s="86" t="s">
        <v>75</v>
      </c>
      <c r="S541" s="86"/>
      <c r="T541" s="87" t="s">
        <v>75</v>
      </c>
      <c r="U541" s="87"/>
      <c r="V541" s="87" t="s">
        <v>75</v>
      </c>
      <c r="W541" s="87"/>
      <c r="X541" s="88" t="s">
        <v>75</v>
      </c>
      <c r="Y541" s="88" t="s">
        <v>75</v>
      </c>
      <c r="Z541" s="88"/>
      <c r="AA541" s="88"/>
      <c r="AB541" s="89" t="s">
        <v>75</v>
      </c>
      <c r="AC541" s="89" t="s">
        <v>75</v>
      </c>
    </row>
    <row r="542" spans="14:29" ht="15.75" x14ac:dyDescent="0.25">
      <c r="N542" s="85">
        <v>52993</v>
      </c>
      <c r="O542" s="86" t="s">
        <v>75</v>
      </c>
      <c r="P542" s="86" t="s">
        <v>75</v>
      </c>
      <c r="Q542" s="86" t="s">
        <v>75</v>
      </c>
      <c r="R542" s="86" t="s">
        <v>75</v>
      </c>
      <c r="S542" s="86"/>
      <c r="T542" s="87" t="s">
        <v>75</v>
      </c>
      <c r="U542" s="87"/>
      <c r="V542" s="87" t="s">
        <v>75</v>
      </c>
      <c r="W542" s="87"/>
      <c r="X542" s="88" t="s">
        <v>75</v>
      </c>
      <c r="Y542" s="88" t="s">
        <v>75</v>
      </c>
      <c r="Z542" s="88"/>
      <c r="AA542" s="88"/>
      <c r="AB542" s="89" t="s">
        <v>75</v>
      </c>
      <c r="AC542" s="89" t="s">
        <v>75</v>
      </c>
    </row>
    <row r="543" spans="14:29" ht="15.75" x14ac:dyDescent="0.25">
      <c r="N543" s="85">
        <v>53021</v>
      </c>
      <c r="O543" s="86" t="s">
        <v>75</v>
      </c>
      <c r="P543" s="86" t="s">
        <v>75</v>
      </c>
      <c r="Q543" s="86" t="s">
        <v>75</v>
      </c>
      <c r="R543" s="86" t="s">
        <v>75</v>
      </c>
      <c r="S543" s="86"/>
      <c r="T543" s="87" t="s">
        <v>75</v>
      </c>
      <c r="U543" s="87"/>
      <c r="V543" s="87" t="s">
        <v>75</v>
      </c>
      <c r="W543" s="87"/>
      <c r="X543" s="88" t="s">
        <v>75</v>
      </c>
      <c r="Y543" s="88" t="s">
        <v>75</v>
      </c>
      <c r="Z543" s="88"/>
      <c r="AA543" s="88"/>
      <c r="AB543" s="89" t="s">
        <v>75</v>
      </c>
      <c r="AC543" s="89" t="s">
        <v>75</v>
      </c>
    </row>
    <row r="544" spans="14:29" ht="15.75" x14ac:dyDescent="0.25">
      <c r="N544" s="85">
        <v>53052</v>
      </c>
      <c r="O544" s="86" t="s">
        <v>75</v>
      </c>
      <c r="P544" s="86" t="s">
        <v>75</v>
      </c>
      <c r="Q544" s="86" t="s">
        <v>75</v>
      </c>
      <c r="R544" s="86" t="s">
        <v>75</v>
      </c>
      <c r="S544" s="86"/>
      <c r="T544" s="87" t="s">
        <v>75</v>
      </c>
      <c r="U544" s="87"/>
      <c r="V544" s="87" t="s">
        <v>75</v>
      </c>
      <c r="W544" s="87"/>
      <c r="X544" s="88" t="s">
        <v>75</v>
      </c>
      <c r="Y544" s="88" t="s">
        <v>75</v>
      </c>
      <c r="Z544" s="88"/>
      <c r="AA544" s="88"/>
      <c r="AB544" s="89" t="s">
        <v>75</v>
      </c>
      <c r="AC544" s="89" t="s">
        <v>75</v>
      </c>
    </row>
    <row r="545" spans="14:29" ht="15.75" x14ac:dyDescent="0.25">
      <c r="N545" s="85">
        <v>53082</v>
      </c>
      <c r="O545" s="86" t="s">
        <v>75</v>
      </c>
      <c r="P545" s="86" t="s">
        <v>75</v>
      </c>
      <c r="Q545" s="86" t="s">
        <v>75</v>
      </c>
      <c r="R545" s="86" t="s">
        <v>75</v>
      </c>
      <c r="S545" s="86"/>
      <c r="T545" s="87" t="s">
        <v>75</v>
      </c>
      <c r="U545" s="87"/>
      <c r="V545" s="87" t="s">
        <v>75</v>
      </c>
      <c r="W545" s="87"/>
      <c r="X545" s="88" t="s">
        <v>75</v>
      </c>
      <c r="Y545" s="88" t="s">
        <v>75</v>
      </c>
      <c r="Z545" s="88"/>
      <c r="AA545" s="88"/>
      <c r="AB545" s="89" t="s">
        <v>75</v>
      </c>
      <c r="AC545" s="89" t="s">
        <v>75</v>
      </c>
    </row>
    <row r="546" spans="14:29" ht="15.75" x14ac:dyDescent="0.25">
      <c r="N546" s="85">
        <v>53113</v>
      </c>
      <c r="O546" s="86" t="s">
        <v>75</v>
      </c>
      <c r="P546" s="86" t="s">
        <v>75</v>
      </c>
      <c r="Q546" s="86" t="s">
        <v>75</v>
      </c>
      <c r="R546" s="86" t="s">
        <v>75</v>
      </c>
      <c r="S546" s="86"/>
      <c r="T546" s="87" t="s">
        <v>75</v>
      </c>
      <c r="U546" s="87"/>
      <c r="V546" s="87" t="s">
        <v>75</v>
      </c>
      <c r="W546" s="87"/>
      <c r="X546" s="88" t="s">
        <v>75</v>
      </c>
      <c r="Y546" s="88" t="s">
        <v>75</v>
      </c>
      <c r="Z546" s="88"/>
      <c r="AA546" s="88"/>
      <c r="AB546" s="89" t="s">
        <v>75</v>
      </c>
      <c r="AC546" s="89" t="s">
        <v>75</v>
      </c>
    </row>
    <row r="547" spans="14:29" ht="15.75" x14ac:dyDescent="0.25">
      <c r="N547" s="85">
        <v>53143</v>
      </c>
      <c r="O547" s="86" t="s">
        <v>75</v>
      </c>
      <c r="P547" s="86" t="s">
        <v>75</v>
      </c>
      <c r="Q547" s="86" t="s">
        <v>75</v>
      </c>
      <c r="R547" s="86" t="s">
        <v>75</v>
      </c>
      <c r="S547" s="86"/>
      <c r="T547" s="87" t="s">
        <v>75</v>
      </c>
      <c r="U547" s="87"/>
      <c r="V547" s="87" t="s">
        <v>75</v>
      </c>
      <c r="W547" s="87"/>
      <c r="X547" s="88" t="s">
        <v>75</v>
      </c>
      <c r="Y547" s="88" t="s">
        <v>75</v>
      </c>
      <c r="Z547" s="88"/>
      <c r="AA547" s="88"/>
      <c r="AB547" s="89" t="s">
        <v>75</v>
      </c>
      <c r="AC547" s="89" t="s">
        <v>75</v>
      </c>
    </row>
    <row r="548" spans="14:29" ht="15.75" x14ac:dyDescent="0.25">
      <c r="N548" s="85">
        <v>53174</v>
      </c>
      <c r="O548" s="86" t="s">
        <v>75</v>
      </c>
      <c r="P548" s="86" t="s">
        <v>75</v>
      </c>
      <c r="Q548" s="86" t="s">
        <v>75</v>
      </c>
      <c r="R548" s="86" t="s">
        <v>75</v>
      </c>
      <c r="S548" s="86"/>
      <c r="T548" s="87" t="s">
        <v>75</v>
      </c>
      <c r="U548" s="87"/>
      <c r="V548" s="87" t="s">
        <v>75</v>
      </c>
      <c r="W548" s="87"/>
      <c r="X548" s="88" t="s">
        <v>75</v>
      </c>
      <c r="Y548" s="88" t="s">
        <v>75</v>
      </c>
      <c r="Z548" s="88"/>
      <c r="AA548" s="88"/>
      <c r="AB548" s="89" t="s">
        <v>75</v>
      </c>
      <c r="AC548" s="89" t="s">
        <v>75</v>
      </c>
    </row>
    <row r="549" spans="14:29" ht="15.75" x14ac:dyDescent="0.25">
      <c r="N549" s="85">
        <v>53205</v>
      </c>
      <c r="O549" s="86" t="s">
        <v>75</v>
      </c>
      <c r="P549" s="86" t="s">
        <v>75</v>
      </c>
      <c r="Q549" s="86" t="s">
        <v>75</v>
      </c>
      <c r="R549" s="86" t="s">
        <v>75</v>
      </c>
      <c r="S549" s="86"/>
      <c r="T549" s="87" t="s">
        <v>75</v>
      </c>
      <c r="U549" s="87"/>
      <c r="V549" s="87" t="s">
        <v>75</v>
      </c>
      <c r="W549" s="87"/>
      <c r="X549" s="88" t="s">
        <v>75</v>
      </c>
      <c r="Y549" s="88" t="s">
        <v>75</v>
      </c>
      <c r="Z549" s="88"/>
      <c r="AA549" s="88"/>
      <c r="AB549" s="89" t="s">
        <v>75</v>
      </c>
      <c r="AC549" s="89" t="s">
        <v>75</v>
      </c>
    </row>
    <row r="550" spans="14:29" ht="15.75" x14ac:dyDescent="0.25">
      <c r="N550" s="85">
        <v>53235</v>
      </c>
      <c r="O550" s="86" t="s">
        <v>75</v>
      </c>
      <c r="P550" s="86" t="s">
        <v>75</v>
      </c>
      <c r="Q550" s="86" t="s">
        <v>75</v>
      </c>
      <c r="R550" s="86" t="s">
        <v>75</v>
      </c>
      <c r="S550" s="86"/>
      <c r="T550" s="87" t="s">
        <v>75</v>
      </c>
      <c r="U550" s="87"/>
      <c r="V550" s="87" t="s">
        <v>75</v>
      </c>
      <c r="W550" s="87"/>
      <c r="X550" s="88" t="s">
        <v>75</v>
      </c>
      <c r="Y550" s="88" t="s">
        <v>75</v>
      </c>
      <c r="Z550" s="88"/>
      <c r="AA550" s="88"/>
      <c r="AB550" s="89" t="s">
        <v>75</v>
      </c>
      <c r="AC550" s="89" t="s">
        <v>75</v>
      </c>
    </row>
    <row r="551" spans="14:29" ht="15.75" x14ac:dyDescent="0.25">
      <c r="N551" s="85">
        <v>53266</v>
      </c>
      <c r="O551" s="86" t="s">
        <v>75</v>
      </c>
      <c r="P551" s="86" t="s">
        <v>75</v>
      </c>
      <c r="Q551" s="86" t="s">
        <v>75</v>
      </c>
      <c r="R551" s="86" t="s">
        <v>75</v>
      </c>
      <c r="S551" s="86"/>
      <c r="T551" s="87" t="s">
        <v>75</v>
      </c>
      <c r="U551" s="87"/>
      <c r="V551" s="87" t="s">
        <v>75</v>
      </c>
      <c r="W551" s="87"/>
      <c r="X551" s="88" t="s">
        <v>75</v>
      </c>
      <c r="Y551" s="88" t="s">
        <v>75</v>
      </c>
      <c r="Z551" s="88"/>
      <c r="AA551" s="88"/>
      <c r="AB551" s="89" t="s">
        <v>75</v>
      </c>
      <c r="AC551" s="89" t="s">
        <v>75</v>
      </c>
    </row>
    <row r="552" spans="14:29" ht="15.75" x14ac:dyDescent="0.25">
      <c r="N552" s="85">
        <v>53296</v>
      </c>
      <c r="O552" s="86" t="s">
        <v>75</v>
      </c>
      <c r="P552" s="86" t="s">
        <v>75</v>
      </c>
      <c r="Q552" s="86" t="s">
        <v>75</v>
      </c>
      <c r="R552" s="86" t="s">
        <v>75</v>
      </c>
      <c r="S552" s="86"/>
      <c r="T552" s="87" t="s">
        <v>75</v>
      </c>
      <c r="U552" s="87"/>
      <c r="V552" s="87" t="s">
        <v>75</v>
      </c>
      <c r="W552" s="87"/>
      <c r="X552" s="88" t="s">
        <v>75</v>
      </c>
      <c r="Y552" s="88" t="s">
        <v>75</v>
      </c>
      <c r="Z552" s="88"/>
      <c r="AA552" s="88"/>
      <c r="AB552" s="89" t="s">
        <v>75</v>
      </c>
      <c r="AC552" s="89" t="s">
        <v>75</v>
      </c>
    </row>
    <row r="553" spans="14:29" ht="15.75" x14ac:dyDescent="0.25">
      <c r="N553" s="85">
        <v>53327</v>
      </c>
      <c r="O553" s="86" t="s">
        <v>75</v>
      </c>
      <c r="P553" s="86" t="s">
        <v>75</v>
      </c>
      <c r="Q553" s="86" t="s">
        <v>75</v>
      </c>
      <c r="R553" s="86" t="s">
        <v>75</v>
      </c>
      <c r="S553" s="86"/>
      <c r="T553" s="87" t="s">
        <v>75</v>
      </c>
      <c r="U553" s="87"/>
      <c r="V553" s="87" t="s">
        <v>75</v>
      </c>
      <c r="W553" s="87"/>
      <c r="X553" s="88" t="s">
        <v>75</v>
      </c>
      <c r="Y553" s="88" t="s">
        <v>75</v>
      </c>
      <c r="Z553" s="88"/>
      <c r="AA553" s="88"/>
      <c r="AB553" s="89" t="s">
        <v>75</v>
      </c>
      <c r="AC553" s="89" t="s">
        <v>75</v>
      </c>
    </row>
    <row r="554" spans="14:29" ht="15.75" x14ac:dyDescent="0.25">
      <c r="N554" s="85">
        <v>53358</v>
      </c>
      <c r="O554" s="86" t="s">
        <v>75</v>
      </c>
      <c r="P554" s="86" t="s">
        <v>75</v>
      </c>
      <c r="Q554" s="86" t="s">
        <v>75</v>
      </c>
      <c r="R554" s="86" t="s">
        <v>75</v>
      </c>
      <c r="S554" s="86"/>
      <c r="T554" s="87" t="s">
        <v>75</v>
      </c>
      <c r="U554" s="87"/>
      <c r="V554" s="87" t="s">
        <v>75</v>
      </c>
      <c r="W554" s="87"/>
      <c r="X554" s="88" t="s">
        <v>75</v>
      </c>
      <c r="Y554" s="88" t="s">
        <v>75</v>
      </c>
      <c r="Z554" s="88"/>
      <c r="AA554" s="88"/>
      <c r="AB554" s="89" t="s">
        <v>75</v>
      </c>
      <c r="AC554" s="89" t="s">
        <v>75</v>
      </c>
    </row>
    <row r="555" spans="14:29" ht="15.75" x14ac:dyDescent="0.25">
      <c r="N555" s="85">
        <v>53386</v>
      </c>
      <c r="O555" s="86" t="s">
        <v>75</v>
      </c>
      <c r="P555" s="86" t="s">
        <v>75</v>
      </c>
      <c r="Q555" s="86" t="s">
        <v>75</v>
      </c>
      <c r="R555" s="86" t="s">
        <v>75</v>
      </c>
      <c r="S555" s="86"/>
      <c r="T555" s="87" t="s">
        <v>75</v>
      </c>
      <c r="U555" s="87"/>
      <c r="V555" s="87" t="s">
        <v>75</v>
      </c>
      <c r="W555" s="87"/>
      <c r="X555" s="88" t="s">
        <v>75</v>
      </c>
      <c r="Y555" s="88" t="s">
        <v>75</v>
      </c>
      <c r="Z555" s="88"/>
      <c r="AA555" s="88"/>
      <c r="AB555" s="89" t="s">
        <v>75</v>
      </c>
      <c r="AC555" s="89" t="s">
        <v>75</v>
      </c>
    </row>
    <row r="556" spans="14:29" ht="15.75" x14ac:dyDescent="0.25">
      <c r="N556" s="85">
        <v>53417</v>
      </c>
      <c r="O556" s="86" t="s">
        <v>75</v>
      </c>
      <c r="P556" s="86" t="s">
        <v>75</v>
      </c>
      <c r="Q556" s="86" t="s">
        <v>75</v>
      </c>
      <c r="R556" s="86" t="s">
        <v>75</v>
      </c>
      <c r="S556" s="86"/>
      <c r="T556" s="87" t="s">
        <v>75</v>
      </c>
      <c r="U556" s="87"/>
      <c r="V556" s="87" t="s">
        <v>75</v>
      </c>
      <c r="W556" s="87"/>
      <c r="X556" s="88" t="s">
        <v>75</v>
      </c>
      <c r="Y556" s="88" t="s">
        <v>75</v>
      </c>
      <c r="Z556" s="88"/>
      <c r="AA556" s="88"/>
      <c r="AB556" s="89" t="s">
        <v>75</v>
      </c>
      <c r="AC556" s="89" t="s">
        <v>75</v>
      </c>
    </row>
    <row r="557" spans="14:29" ht="15.75" x14ac:dyDescent="0.25">
      <c r="N557" s="85">
        <v>53447</v>
      </c>
      <c r="O557" s="86" t="s">
        <v>75</v>
      </c>
      <c r="P557" s="86" t="s">
        <v>75</v>
      </c>
      <c r="Q557" s="86" t="s">
        <v>75</v>
      </c>
      <c r="R557" s="86" t="s">
        <v>75</v>
      </c>
      <c r="S557" s="86"/>
      <c r="T557" s="87" t="s">
        <v>75</v>
      </c>
      <c r="U557" s="87"/>
      <c r="V557" s="87" t="s">
        <v>75</v>
      </c>
      <c r="W557" s="87"/>
      <c r="X557" s="88" t="s">
        <v>75</v>
      </c>
      <c r="Y557" s="88" t="s">
        <v>75</v>
      </c>
      <c r="Z557" s="88"/>
      <c r="AA557" s="88"/>
      <c r="AB557" s="89" t="s">
        <v>75</v>
      </c>
      <c r="AC557" s="89" t="s">
        <v>75</v>
      </c>
    </row>
    <row r="558" spans="14:29" ht="15.75" x14ac:dyDescent="0.25">
      <c r="N558" s="85">
        <v>53478</v>
      </c>
      <c r="O558" s="86" t="s">
        <v>75</v>
      </c>
      <c r="P558" s="86" t="s">
        <v>75</v>
      </c>
      <c r="Q558" s="86" t="s">
        <v>75</v>
      </c>
      <c r="R558" s="86" t="s">
        <v>75</v>
      </c>
      <c r="S558" s="86"/>
      <c r="T558" s="87" t="s">
        <v>75</v>
      </c>
      <c r="U558" s="87"/>
      <c r="V558" s="87" t="s">
        <v>75</v>
      </c>
      <c r="W558" s="87"/>
      <c r="X558" s="88" t="s">
        <v>75</v>
      </c>
      <c r="Y558" s="88" t="s">
        <v>75</v>
      </c>
      <c r="Z558" s="88"/>
      <c r="AA558" s="88"/>
      <c r="AB558" s="89" t="s">
        <v>75</v>
      </c>
      <c r="AC558" s="89" t="s">
        <v>75</v>
      </c>
    </row>
    <row r="559" spans="14:29" ht="15.75" x14ac:dyDescent="0.25">
      <c r="N559" s="85">
        <v>53508</v>
      </c>
      <c r="O559" s="86" t="s">
        <v>75</v>
      </c>
      <c r="P559" s="86" t="s">
        <v>75</v>
      </c>
      <c r="Q559" s="86" t="s">
        <v>75</v>
      </c>
      <c r="R559" s="86" t="s">
        <v>75</v>
      </c>
      <c r="S559" s="86"/>
      <c r="T559" s="87" t="s">
        <v>75</v>
      </c>
      <c r="U559" s="87"/>
      <c r="V559" s="87" t="s">
        <v>75</v>
      </c>
      <c r="W559" s="87"/>
      <c r="X559" s="88" t="s">
        <v>75</v>
      </c>
      <c r="Y559" s="88" t="s">
        <v>75</v>
      </c>
      <c r="Z559" s="88"/>
      <c r="AA559" s="88"/>
      <c r="AB559" s="89" t="s">
        <v>75</v>
      </c>
      <c r="AC559" s="89" t="s">
        <v>75</v>
      </c>
    </row>
    <row r="560" spans="14:29" ht="15.75" x14ac:dyDescent="0.25">
      <c r="N560" s="85">
        <v>53539</v>
      </c>
      <c r="O560" s="86" t="s">
        <v>75</v>
      </c>
      <c r="P560" s="86" t="s">
        <v>75</v>
      </c>
      <c r="Q560" s="86" t="s">
        <v>75</v>
      </c>
      <c r="R560" s="86" t="s">
        <v>75</v>
      </c>
      <c r="S560" s="86"/>
      <c r="T560" s="87" t="s">
        <v>75</v>
      </c>
      <c r="U560" s="87"/>
      <c r="V560" s="87" t="s">
        <v>75</v>
      </c>
      <c r="W560" s="87"/>
      <c r="X560" s="88" t="s">
        <v>75</v>
      </c>
      <c r="Y560" s="88" t="s">
        <v>75</v>
      </c>
      <c r="Z560" s="88"/>
      <c r="AA560" s="88"/>
      <c r="AB560" s="89" t="s">
        <v>75</v>
      </c>
      <c r="AC560" s="89" t="s">
        <v>75</v>
      </c>
    </row>
    <row r="561" spans="14:29" ht="15.75" x14ac:dyDescent="0.25">
      <c r="N561" s="85">
        <v>53570</v>
      </c>
      <c r="O561" s="86" t="s">
        <v>75</v>
      </c>
      <c r="P561" s="86" t="s">
        <v>75</v>
      </c>
      <c r="Q561" s="86" t="s">
        <v>75</v>
      </c>
      <c r="R561" s="86" t="s">
        <v>75</v>
      </c>
      <c r="S561" s="86"/>
      <c r="T561" s="87" t="s">
        <v>75</v>
      </c>
      <c r="U561" s="87"/>
      <c r="V561" s="87" t="s">
        <v>75</v>
      </c>
      <c r="W561" s="87"/>
      <c r="X561" s="88" t="s">
        <v>75</v>
      </c>
      <c r="Y561" s="88" t="s">
        <v>75</v>
      </c>
      <c r="Z561" s="88"/>
      <c r="AA561" s="88"/>
      <c r="AB561" s="89" t="s">
        <v>75</v>
      </c>
      <c r="AC561" s="89" t="s">
        <v>75</v>
      </c>
    </row>
    <row r="562" spans="14:29" ht="15.75" x14ac:dyDescent="0.25">
      <c r="N562" s="85">
        <v>53600</v>
      </c>
      <c r="O562" s="86" t="s">
        <v>75</v>
      </c>
      <c r="P562" s="86" t="s">
        <v>75</v>
      </c>
      <c r="Q562" s="86" t="s">
        <v>75</v>
      </c>
      <c r="R562" s="86" t="s">
        <v>75</v>
      </c>
      <c r="S562" s="86"/>
      <c r="T562" s="87" t="s">
        <v>75</v>
      </c>
      <c r="U562" s="87"/>
      <c r="V562" s="87" t="s">
        <v>75</v>
      </c>
      <c r="W562" s="87"/>
      <c r="X562" s="88" t="s">
        <v>75</v>
      </c>
      <c r="Y562" s="88" t="s">
        <v>75</v>
      </c>
      <c r="Z562" s="88"/>
      <c r="AA562" s="88"/>
      <c r="AB562" s="89" t="s">
        <v>75</v>
      </c>
      <c r="AC562" s="89" t="s">
        <v>75</v>
      </c>
    </row>
    <row r="563" spans="14:29" ht="15.75" x14ac:dyDescent="0.25">
      <c r="N563" s="85">
        <v>53631</v>
      </c>
      <c r="O563" s="86" t="s">
        <v>75</v>
      </c>
      <c r="P563" s="86" t="s">
        <v>75</v>
      </c>
      <c r="Q563" s="86" t="s">
        <v>75</v>
      </c>
      <c r="R563" s="86" t="s">
        <v>75</v>
      </c>
      <c r="S563" s="86"/>
      <c r="T563" s="87" t="s">
        <v>75</v>
      </c>
      <c r="U563" s="87"/>
      <c r="V563" s="87" t="s">
        <v>75</v>
      </c>
      <c r="W563" s="87"/>
      <c r="X563" s="88" t="s">
        <v>75</v>
      </c>
      <c r="Y563" s="88" t="s">
        <v>75</v>
      </c>
      <c r="Z563" s="88"/>
      <c r="AA563" s="88"/>
      <c r="AB563" s="89" t="s">
        <v>75</v>
      </c>
      <c r="AC563" s="89" t="s">
        <v>75</v>
      </c>
    </row>
    <row r="564" spans="14:29" ht="15.75" x14ac:dyDescent="0.25">
      <c r="N564" s="85">
        <v>53661</v>
      </c>
      <c r="O564" s="86" t="s">
        <v>75</v>
      </c>
      <c r="P564" s="86" t="s">
        <v>75</v>
      </c>
      <c r="Q564" s="86" t="s">
        <v>75</v>
      </c>
      <c r="R564" s="86" t="s">
        <v>75</v>
      </c>
      <c r="S564" s="86"/>
      <c r="T564" s="87" t="s">
        <v>75</v>
      </c>
      <c r="U564" s="87"/>
      <c r="V564" s="87" t="s">
        <v>75</v>
      </c>
      <c r="W564" s="87"/>
      <c r="X564" s="88" t="s">
        <v>75</v>
      </c>
      <c r="Y564" s="88" t="s">
        <v>75</v>
      </c>
      <c r="Z564" s="88"/>
      <c r="AA564" s="88"/>
      <c r="AB564" s="89" t="s">
        <v>75</v>
      </c>
      <c r="AC564" s="89" t="s">
        <v>75</v>
      </c>
    </row>
    <row r="565" spans="14:29" ht="15.75" x14ac:dyDescent="0.25">
      <c r="N565" s="85">
        <v>53692</v>
      </c>
      <c r="O565" s="86" t="s">
        <v>75</v>
      </c>
      <c r="P565" s="86" t="s">
        <v>75</v>
      </c>
      <c r="Q565" s="86" t="s">
        <v>75</v>
      </c>
      <c r="R565" s="86" t="s">
        <v>75</v>
      </c>
      <c r="S565" s="86"/>
      <c r="T565" s="87" t="s">
        <v>75</v>
      </c>
      <c r="U565" s="87"/>
      <c r="V565" s="87" t="s">
        <v>75</v>
      </c>
      <c r="W565" s="87"/>
      <c r="X565" s="88" t="s">
        <v>75</v>
      </c>
      <c r="Y565" s="88" t="s">
        <v>75</v>
      </c>
      <c r="Z565" s="88"/>
      <c r="AA565" s="88"/>
      <c r="AB565" s="89" t="s">
        <v>75</v>
      </c>
      <c r="AC565" s="89" t="s">
        <v>75</v>
      </c>
    </row>
    <row r="566" spans="14:29" ht="15.75" x14ac:dyDescent="0.25">
      <c r="N566" s="85">
        <v>53723</v>
      </c>
      <c r="O566" s="86" t="s">
        <v>75</v>
      </c>
      <c r="P566" s="86" t="s">
        <v>75</v>
      </c>
      <c r="Q566" s="86" t="s">
        <v>75</v>
      </c>
      <c r="R566" s="86" t="s">
        <v>75</v>
      </c>
      <c r="S566" s="86"/>
      <c r="T566" s="87" t="s">
        <v>75</v>
      </c>
      <c r="U566" s="87"/>
      <c r="V566" s="87" t="s">
        <v>75</v>
      </c>
      <c r="W566" s="87"/>
      <c r="X566" s="88" t="s">
        <v>75</v>
      </c>
      <c r="Y566" s="88" t="s">
        <v>75</v>
      </c>
      <c r="Z566" s="88"/>
      <c r="AA566" s="88"/>
      <c r="AB566" s="89" t="s">
        <v>75</v>
      </c>
      <c r="AC566" s="89" t="s">
        <v>75</v>
      </c>
    </row>
    <row r="567" spans="14:29" ht="15.75" x14ac:dyDescent="0.25">
      <c r="N567" s="85">
        <v>53751</v>
      </c>
      <c r="O567" s="86" t="s">
        <v>75</v>
      </c>
      <c r="P567" s="86" t="s">
        <v>75</v>
      </c>
      <c r="Q567" s="86" t="s">
        <v>75</v>
      </c>
      <c r="R567" s="86" t="s">
        <v>75</v>
      </c>
      <c r="S567" s="86"/>
      <c r="T567" s="87" t="s">
        <v>75</v>
      </c>
      <c r="U567" s="87"/>
      <c r="V567" s="87" t="s">
        <v>75</v>
      </c>
      <c r="W567" s="87"/>
      <c r="X567" s="88" t="s">
        <v>75</v>
      </c>
      <c r="Y567" s="88" t="s">
        <v>75</v>
      </c>
      <c r="Z567" s="88"/>
      <c r="AA567" s="88"/>
      <c r="AB567" s="89" t="s">
        <v>75</v>
      </c>
      <c r="AC567" s="89" t="s">
        <v>75</v>
      </c>
    </row>
    <row r="568" spans="14:29" ht="15.75" x14ac:dyDescent="0.25">
      <c r="N568" s="85">
        <v>53782</v>
      </c>
      <c r="O568" s="86" t="s">
        <v>75</v>
      </c>
      <c r="P568" s="86" t="s">
        <v>75</v>
      </c>
      <c r="Q568" s="86" t="s">
        <v>75</v>
      </c>
      <c r="R568" s="86" t="s">
        <v>75</v>
      </c>
      <c r="S568" s="86"/>
      <c r="T568" s="87" t="s">
        <v>75</v>
      </c>
      <c r="U568" s="87"/>
      <c r="V568" s="87" t="s">
        <v>75</v>
      </c>
      <c r="W568" s="87"/>
      <c r="X568" s="88" t="s">
        <v>75</v>
      </c>
      <c r="Y568" s="88" t="s">
        <v>75</v>
      </c>
      <c r="Z568" s="88"/>
      <c r="AA568" s="88"/>
      <c r="AB568" s="89" t="s">
        <v>75</v>
      </c>
      <c r="AC568" s="89" t="s">
        <v>75</v>
      </c>
    </row>
    <row r="569" spans="14:29" ht="15.75" x14ac:dyDescent="0.25">
      <c r="N569" s="85">
        <v>53812</v>
      </c>
      <c r="O569" s="86" t="s">
        <v>75</v>
      </c>
      <c r="P569" s="86" t="s">
        <v>75</v>
      </c>
      <c r="Q569" s="86" t="s">
        <v>75</v>
      </c>
      <c r="R569" s="86" t="s">
        <v>75</v>
      </c>
      <c r="S569" s="86"/>
      <c r="T569" s="87" t="s">
        <v>75</v>
      </c>
      <c r="U569" s="87"/>
      <c r="V569" s="87" t="s">
        <v>75</v>
      </c>
      <c r="W569" s="87"/>
      <c r="X569" s="88" t="s">
        <v>75</v>
      </c>
      <c r="Y569" s="88" t="s">
        <v>75</v>
      </c>
      <c r="Z569" s="88"/>
      <c r="AA569" s="88"/>
      <c r="AB569" s="89" t="s">
        <v>75</v>
      </c>
      <c r="AC569" s="89" t="s">
        <v>75</v>
      </c>
    </row>
    <row r="570" spans="14:29" ht="15.75" x14ac:dyDescent="0.25">
      <c r="N570" s="85">
        <v>53843</v>
      </c>
      <c r="O570" s="86" t="s">
        <v>75</v>
      </c>
      <c r="P570" s="86" t="s">
        <v>75</v>
      </c>
      <c r="Q570" s="86" t="s">
        <v>75</v>
      </c>
      <c r="R570" s="86" t="s">
        <v>75</v>
      </c>
      <c r="S570" s="86"/>
      <c r="T570" s="87" t="s">
        <v>75</v>
      </c>
      <c r="U570" s="87"/>
      <c r="V570" s="87" t="s">
        <v>75</v>
      </c>
      <c r="W570" s="87"/>
      <c r="X570" s="88" t="s">
        <v>75</v>
      </c>
      <c r="Y570" s="88" t="s">
        <v>75</v>
      </c>
      <c r="Z570" s="88"/>
      <c r="AA570" s="88"/>
      <c r="AB570" s="89" t="s">
        <v>75</v>
      </c>
      <c r="AC570" s="89" t="s">
        <v>75</v>
      </c>
    </row>
    <row r="571" spans="14:29" ht="15.75" x14ac:dyDescent="0.25">
      <c r="N571" s="85">
        <v>53873</v>
      </c>
      <c r="O571" s="86" t="s">
        <v>75</v>
      </c>
      <c r="P571" s="86" t="s">
        <v>75</v>
      </c>
      <c r="Q571" s="86" t="s">
        <v>75</v>
      </c>
      <c r="R571" s="86" t="s">
        <v>75</v>
      </c>
      <c r="S571" s="86"/>
      <c r="T571" s="87" t="s">
        <v>75</v>
      </c>
      <c r="U571" s="87"/>
      <c r="V571" s="87" t="s">
        <v>75</v>
      </c>
      <c r="W571" s="87"/>
      <c r="X571" s="88" t="s">
        <v>75</v>
      </c>
      <c r="Y571" s="88" t="s">
        <v>75</v>
      </c>
      <c r="Z571" s="88"/>
      <c r="AA571" s="88"/>
      <c r="AB571" s="89" t="s">
        <v>75</v>
      </c>
      <c r="AC571" s="89" t="s">
        <v>75</v>
      </c>
    </row>
    <row r="572" spans="14:29" ht="15.75" x14ac:dyDescent="0.25">
      <c r="N572" s="85">
        <v>53904</v>
      </c>
      <c r="O572" s="86" t="s">
        <v>75</v>
      </c>
      <c r="P572" s="86" t="s">
        <v>75</v>
      </c>
      <c r="Q572" s="86" t="s">
        <v>75</v>
      </c>
      <c r="R572" s="86" t="s">
        <v>75</v>
      </c>
      <c r="S572" s="86"/>
      <c r="T572" s="87" t="s">
        <v>75</v>
      </c>
      <c r="U572" s="87"/>
      <c r="V572" s="87" t="s">
        <v>75</v>
      </c>
      <c r="W572" s="87"/>
      <c r="X572" s="88" t="s">
        <v>75</v>
      </c>
      <c r="Y572" s="88" t="s">
        <v>75</v>
      </c>
      <c r="Z572" s="88"/>
      <c r="AA572" s="88"/>
      <c r="AB572" s="89" t="s">
        <v>75</v>
      </c>
      <c r="AC572" s="89" t="s">
        <v>75</v>
      </c>
    </row>
    <row r="573" spans="14:29" ht="15.75" x14ac:dyDescent="0.25">
      <c r="N573" s="85">
        <v>53935</v>
      </c>
      <c r="O573" s="86" t="s">
        <v>75</v>
      </c>
      <c r="P573" s="86" t="s">
        <v>75</v>
      </c>
      <c r="Q573" s="86" t="s">
        <v>75</v>
      </c>
      <c r="R573" s="86" t="s">
        <v>75</v>
      </c>
      <c r="S573" s="86"/>
      <c r="T573" s="87" t="s">
        <v>75</v>
      </c>
      <c r="U573" s="87"/>
      <c r="V573" s="87" t="s">
        <v>75</v>
      </c>
      <c r="W573" s="87"/>
      <c r="X573" s="88" t="s">
        <v>75</v>
      </c>
      <c r="Y573" s="88" t="s">
        <v>75</v>
      </c>
      <c r="Z573" s="88"/>
      <c r="AA573" s="88"/>
      <c r="AB573" s="89" t="s">
        <v>75</v>
      </c>
      <c r="AC573" s="89" t="s">
        <v>75</v>
      </c>
    </row>
    <row r="574" spans="14:29" ht="15.75" x14ac:dyDescent="0.25">
      <c r="N574" s="85">
        <v>53965</v>
      </c>
      <c r="O574" s="86" t="s">
        <v>75</v>
      </c>
      <c r="P574" s="86" t="s">
        <v>75</v>
      </c>
      <c r="Q574" s="86" t="s">
        <v>75</v>
      </c>
      <c r="R574" s="86" t="s">
        <v>75</v>
      </c>
      <c r="S574" s="86"/>
      <c r="T574" s="87" t="s">
        <v>75</v>
      </c>
      <c r="U574" s="87"/>
      <c r="V574" s="87" t="s">
        <v>75</v>
      </c>
      <c r="W574" s="87"/>
      <c r="X574" s="88" t="s">
        <v>75</v>
      </c>
      <c r="Y574" s="88" t="s">
        <v>75</v>
      </c>
      <c r="Z574" s="88"/>
      <c r="AA574" s="88"/>
      <c r="AB574" s="89" t="s">
        <v>75</v>
      </c>
      <c r="AC574" s="89" t="s">
        <v>75</v>
      </c>
    </row>
    <row r="575" spans="14:29" ht="15.75" x14ac:dyDescent="0.25">
      <c r="N575" s="85">
        <v>53996</v>
      </c>
      <c r="O575" s="86" t="s">
        <v>75</v>
      </c>
      <c r="P575" s="86" t="s">
        <v>75</v>
      </c>
      <c r="Q575" s="86" t="s">
        <v>75</v>
      </c>
      <c r="R575" s="86" t="s">
        <v>75</v>
      </c>
      <c r="S575" s="86"/>
      <c r="T575" s="87" t="s">
        <v>75</v>
      </c>
      <c r="U575" s="87"/>
      <c r="V575" s="87" t="s">
        <v>75</v>
      </c>
      <c r="W575" s="87"/>
      <c r="X575" s="88" t="s">
        <v>75</v>
      </c>
      <c r="Y575" s="88" t="s">
        <v>75</v>
      </c>
      <c r="Z575" s="88"/>
      <c r="AA575" s="88"/>
      <c r="AB575" s="89" t="s">
        <v>75</v>
      </c>
      <c r="AC575" s="89" t="s">
        <v>75</v>
      </c>
    </row>
    <row r="576" spans="14:29" ht="15.75" x14ac:dyDescent="0.25">
      <c r="N576" s="85">
        <v>54026</v>
      </c>
      <c r="O576" s="86" t="s">
        <v>75</v>
      </c>
      <c r="P576" s="86" t="s">
        <v>75</v>
      </c>
      <c r="Q576" s="86" t="s">
        <v>75</v>
      </c>
      <c r="R576" s="86" t="s">
        <v>75</v>
      </c>
      <c r="S576" s="86"/>
      <c r="T576" s="87" t="s">
        <v>75</v>
      </c>
      <c r="U576" s="87"/>
      <c r="V576" s="87" t="s">
        <v>75</v>
      </c>
      <c r="W576" s="87"/>
      <c r="X576" s="88" t="s">
        <v>75</v>
      </c>
      <c r="Y576" s="88" t="s">
        <v>75</v>
      </c>
      <c r="Z576" s="88"/>
      <c r="AA576" s="88"/>
      <c r="AB576" s="89" t="s">
        <v>75</v>
      </c>
      <c r="AC576" s="89" t="s">
        <v>75</v>
      </c>
    </row>
    <row r="577" spans="14:29" ht="15.75" x14ac:dyDescent="0.25">
      <c r="N577" s="85">
        <v>54057</v>
      </c>
      <c r="O577" s="86" t="s">
        <v>75</v>
      </c>
      <c r="P577" s="86" t="s">
        <v>75</v>
      </c>
      <c r="Q577" s="86" t="s">
        <v>75</v>
      </c>
      <c r="R577" s="86" t="s">
        <v>75</v>
      </c>
      <c r="S577" s="86"/>
      <c r="T577" s="87" t="s">
        <v>75</v>
      </c>
      <c r="U577" s="87"/>
      <c r="V577" s="87" t="s">
        <v>75</v>
      </c>
      <c r="W577" s="87"/>
      <c r="X577" s="88" t="s">
        <v>75</v>
      </c>
      <c r="Y577" s="88" t="s">
        <v>75</v>
      </c>
      <c r="Z577" s="88"/>
      <c r="AA577" s="88"/>
      <c r="AB577" s="89" t="s">
        <v>75</v>
      </c>
      <c r="AC577" s="89" t="s">
        <v>75</v>
      </c>
    </row>
    <row r="578" spans="14:29" ht="15.75" x14ac:dyDescent="0.25">
      <c r="N578" s="85">
        <v>54088</v>
      </c>
      <c r="O578" s="86" t="s">
        <v>75</v>
      </c>
      <c r="P578" s="86" t="s">
        <v>75</v>
      </c>
      <c r="Q578" s="86" t="s">
        <v>75</v>
      </c>
      <c r="R578" s="86" t="s">
        <v>75</v>
      </c>
      <c r="S578" s="86"/>
      <c r="T578" s="87" t="s">
        <v>75</v>
      </c>
      <c r="U578" s="87"/>
      <c r="V578" s="87" t="s">
        <v>75</v>
      </c>
      <c r="W578" s="87"/>
      <c r="X578" s="88" t="s">
        <v>75</v>
      </c>
      <c r="Y578" s="88" t="s">
        <v>75</v>
      </c>
      <c r="Z578" s="88"/>
      <c r="AA578" s="88"/>
      <c r="AB578" s="89" t="s">
        <v>75</v>
      </c>
      <c r="AC578" s="89" t="s">
        <v>75</v>
      </c>
    </row>
    <row r="579" spans="14:29" ht="15.75" x14ac:dyDescent="0.25">
      <c r="N579" s="85">
        <v>54117</v>
      </c>
      <c r="O579" s="86" t="s">
        <v>75</v>
      </c>
      <c r="P579" s="86" t="s">
        <v>75</v>
      </c>
      <c r="Q579" s="86" t="s">
        <v>75</v>
      </c>
      <c r="R579" s="86" t="s">
        <v>75</v>
      </c>
      <c r="S579" s="86"/>
      <c r="T579" s="87" t="s">
        <v>75</v>
      </c>
      <c r="U579" s="87"/>
      <c r="V579" s="87" t="s">
        <v>75</v>
      </c>
      <c r="W579" s="87"/>
      <c r="X579" s="88" t="s">
        <v>75</v>
      </c>
      <c r="Y579" s="88" t="s">
        <v>75</v>
      </c>
      <c r="Z579" s="88"/>
      <c r="AA579" s="88"/>
      <c r="AB579" s="89" t="s">
        <v>75</v>
      </c>
      <c r="AC579" s="89" t="s">
        <v>75</v>
      </c>
    </row>
    <row r="580" spans="14:29" ht="15.75" x14ac:dyDescent="0.25">
      <c r="N580" s="85">
        <v>54148</v>
      </c>
      <c r="O580" s="86" t="s">
        <v>75</v>
      </c>
      <c r="P580" s="86" t="s">
        <v>75</v>
      </c>
      <c r="Q580" s="86" t="s">
        <v>75</v>
      </c>
      <c r="R580" s="86" t="s">
        <v>75</v>
      </c>
      <c r="S580" s="86"/>
      <c r="T580" s="87" t="s">
        <v>75</v>
      </c>
      <c r="U580" s="87"/>
      <c r="V580" s="87" t="s">
        <v>75</v>
      </c>
      <c r="W580" s="87"/>
      <c r="X580" s="88" t="s">
        <v>75</v>
      </c>
      <c r="Y580" s="88" t="s">
        <v>75</v>
      </c>
      <c r="Z580" s="88"/>
      <c r="AA580" s="88"/>
      <c r="AB580" s="89" t="s">
        <v>75</v>
      </c>
      <c r="AC580" s="89" t="s">
        <v>75</v>
      </c>
    </row>
    <row r="581" spans="14:29" ht="15.75" x14ac:dyDescent="0.25">
      <c r="N581" s="85">
        <v>54178</v>
      </c>
      <c r="O581" s="86" t="s">
        <v>75</v>
      </c>
      <c r="P581" s="86" t="s">
        <v>75</v>
      </c>
      <c r="Q581" s="86" t="s">
        <v>75</v>
      </c>
      <c r="R581" s="86" t="s">
        <v>75</v>
      </c>
      <c r="S581" s="86"/>
      <c r="T581" s="87" t="s">
        <v>75</v>
      </c>
      <c r="U581" s="87"/>
      <c r="V581" s="87" t="s">
        <v>75</v>
      </c>
      <c r="W581" s="87"/>
      <c r="X581" s="88" t="s">
        <v>75</v>
      </c>
      <c r="Y581" s="88" t="s">
        <v>75</v>
      </c>
      <c r="Z581" s="88"/>
      <c r="AA581" s="88"/>
      <c r="AB581" s="89" t="s">
        <v>75</v>
      </c>
      <c r="AC581" s="89" t="s">
        <v>75</v>
      </c>
    </row>
    <row r="582" spans="14:29" ht="15.75" x14ac:dyDescent="0.25">
      <c r="N582" s="85">
        <v>54209</v>
      </c>
      <c r="O582" s="86" t="s">
        <v>75</v>
      </c>
      <c r="P582" s="86" t="s">
        <v>75</v>
      </c>
      <c r="Q582" s="86" t="s">
        <v>75</v>
      </c>
      <c r="R582" s="86" t="s">
        <v>75</v>
      </c>
      <c r="S582" s="86"/>
      <c r="T582" s="87" t="s">
        <v>75</v>
      </c>
      <c r="U582" s="87"/>
      <c r="V582" s="87" t="s">
        <v>75</v>
      </c>
      <c r="W582" s="87"/>
      <c r="X582" s="88" t="s">
        <v>75</v>
      </c>
      <c r="Y582" s="88" t="s">
        <v>75</v>
      </c>
      <c r="Z582" s="88"/>
      <c r="AA582" s="88"/>
      <c r="AB582" s="89" t="s">
        <v>75</v>
      </c>
      <c r="AC582" s="89" t="s">
        <v>75</v>
      </c>
    </row>
    <row r="583" spans="14:29" ht="15.75" x14ac:dyDescent="0.25">
      <c r="N583" s="85">
        <v>54239</v>
      </c>
      <c r="O583" s="86" t="s">
        <v>75</v>
      </c>
      <c r="P583" s="86" t="s">
        <v>75</v>
      </c>
      <c r="Q583" s="86" t="s">
        <v>75</v>
      </c>
      <c r="R583" s="86" t="s">
        <v>75</v>
      </c>
      <c r="S583" s="86"/>
      <c r="T583" s="87" t="s">
        <v>75</v>
      </c>
      <c r="U583" s="87"/>
      <c r="V583" s="87" t="s">
        <v>75</v>
      </c>
      <c r="W583" s="87"/>
      <c r="X583" s="88" t="s">
        <v>75</v>
      </c>
      <c r="Y583" s="88" t="s">
        <v>75</v>
      </c>
      <c r="Z583" s="88"/>
      <c r="AA583" s="88"/>
      <c r="AB583" s="89" t="s">
        <v>75</v>
      </c>
      <c r="AC583" s="89" t="s">
        <v>75</v>
      </c>
    </row>
    <row r="584" spans="14:29" ht="15.75" x14ac:dyDescent="0.25">
      <c r="N584" s="85">
        <v>54270</v>
      </c>
      <c r="O584" s="86" t="s">
        <v>75</v>
      </c>
      <c r="P584" s="86" t="s">
        <v>75</v>
      </c>
      <c r="Q584" s="86" t="s">
        <v>75</v>
      </c>
      <c r="R584" s="86" t="s">
        <v>75</v>
      </c>
      <c r="S584" s="86"/>
      <c r="T584" s="87" t="s">
        <v>75</v>
      </c>
      <c r="U584" s="87"/>
      <c r="V584" s="87" t="s">
        <v>75</v>
      </c>
      <c r="W584" s="87"/>
      <c r="X584" s="88" t="s">
        <v>75</v>
      </c>
      <c r="Y584" s="88" t="s">
        <v>75</v>
      </c>
      <c r="Z584" s="88"/>
      <c r="AA584" s="88"/>
      <c r="AB584" s="89" t="s">
        <v>75</v>
      </c>
      <c r="AC584" s="89" t="s">
        <v>75</v>
      </c>
    </row>
    <row r="585" spans="14:29" ht="15.75" x14ac:dyDescent="0.25">
      <c r="N585" s="85">
        <v>54301</v>
      </c>
      <c r="O585" s="86" t="s">
        <v>75</v>
      </c>
      <c r="P585" s="86" t="s">
        <v>75</v>
      </c>
      <c r="Q585" s="86" t="s">
        <v>75</v>
      </c>
      <c r="R585" s="86" t="s">
        <v>75</v>
      </c>
      <c r="S585" s="86"/>
      <c r="T585" s="87" t="s">
        <v>75</v>
      </c>
      <c r="U585" s="87"/>
      <c r="V585" s="87" t="s">
        <v>75</v>
      </c>
      <c r="W585" s="87"/>
      <c r="X585" s="88" t="s">
        <v>75</v>
      </c>
      <c r="Y585" s="88" t="s">
        <v>75</v>
      </c>
      <c r="Z585" s="88"/>
      <c r="AA585" s="88"/>
      <c r="AB585" s="89" t="s">
        <v>75</v>
      </c>
      <c r="AC585" s="89" t="s">
        <v>75</v>
      </c>
    </row>
    <row r="586" spans="14:29" ht="15.75" x14ac:dyDescent="0.25">
      <c r="N586" s="85">
        <v>54331</v>
      </c>
      <c r="O586" s="86" t="s">
        <v>75</v>
      </c>
      <c r="P586" s="86" t="s">
        <v>75</v>
      </c>
      <c r="Q586" s="86" t="s">
        <v>75</v>
      </c>
      <c r="R586" s="86" t="s">
        <v>75</v>
      </c>
      <c r="S586" s="86"/>
      <c r="T586" s="87" t="s">
        <v>75</v>
      </c>
      <c r="U586" s="87"/>
      <c r="V586" s="87" t="s">
        <v>75</v>
      </c>
      <c r="W586" s="87"/>
      <c r="X586" s="88" t="s">
        <v>75</v>
      </c>
      <c r="Y586" s="88" t="s">
        <v>75</v>
      </c>
      <c r="Z586" s="88"/>
      <c r="AA586" s="88"/>
      <c r="AB586" s="89" t="s">
        <v>75</v>
      </c>
      <c r="AC586" s="89" t="s">
        <v>75</v>
      </c>
    </row>
    <row r="587" spans="14:29" ht="15.75" x14ac:dyDescent="0.25">
      <c r="N587" s="85">
        <v>54362</v>
      </c>
      <c r="O587" s="86" t="s">
        <v>75</v>
      </c>
      <c r="P587" s="86" t="s">
        <v>75</v>
      </c>
      <c r="Q587" s="86" t="s">
        <v>75</v>
      </c>
      <c r="R587" s="86" t="s">
        <v>75</v>
      </c>
      <c r="S587" s="86"/>
      <c r="T587" s="87" t="s">
        <v>75</v>
      </c>
      <c r="U587" s="87"/>
      <c r="V587" s="87" t="s">
        <v>75</v>
      </c>
      <c r="W587" s="87"/>
      <c r="X587" s="88" t="s">
        <v>75</v>
      </c>
      <c r="Y587" s="88" t="s">
        <v>75</v>
      </c>
      <c r="Z587" s="88"/>
      <c r="AA587" s="88"/>
      <c r="AB587" s="89" t="s">
        <v>75</v>
      </c>
      <c r="AC587" s="89" t="s">
        <v>75</v>
      </c>
    </row>
    <row r="588" spans="14:29" ht="15.75" x14ac:dyDescent="0.25">
      <c r="N588" s="85">
        <v>54392</v>
      </c>
      <c r="O588" s="86" t="s">
        <v>75</v>
      </c>
      <c r="P588" s="86" t="s">
        <v>75</v>
      </c>
      <c r="Q588" s="86" t="s">
        <v>75</v>
      </c>
      <c r="R588" s="86" t="s">
        <v>75</v>
      </c>
      <c r="S588" s="86"/>
      <c r="T588" s="87" t="s">
        <v>75</v>
      </c>
      <c r="U588" s="87"/>
      <c r="V588" s="87" t="s">
        <v>75</v>
      </c>
      <c r="W588" s="87"/>
      <c r="X588" s="88" t="s">
        <v>75</v>
      </c>
      <c r="Y588" s="88" t="s">
        <v>75</v>
      </c>
      <c r="Z588" s="88"/>
      <c r="AA588" s="88"/>
      <c r="AB588" s="89" t="s">
        <v>75</v>
      </c>
      <c r="AC588" s="89" t="s">
        <v>75</v>
      </c>
    </row>
    <row r="589" spans="14:29" ht="15.75" x14ac:dyDescent="0.25">
      <c r="N589" s="85">
        <v>54423</v>
      </c>
      <c r="O589" s="86" t="s">
        <v>75</v>
      </c>
      <c r="P589" s="86" t="s">
        <v>75</v>
      </c>
      <c r="Q589" s="86" t="s">
        <v>75</v>
      </c>
      <c r="R589" s="86" t="s">
        <v>75</v>
      </c>
      <c r="S589" s="86"/>
      <c r="T589" s="87" t="s">
        <v>75</v>
      </c>
      <c r="U589" s="87"/>
      <c r="V589" s="87" t="s">
        <v>75</v>
      </c>
      <c r="W589" s="87"/>
      <c r="X589" s="88" t="s">
        <v>75</v>
      </c>
      <c r="Y589" s="88" t="s">
        <v>75</v>
      </c>
      <c r="Z589" s="88"/>
      <c r="AA589" s="88"/>
      <c r="AB589" s="89" t="s">
        <v>75</v>
      </c>
      <c r="AC589" s="89" t="s">
        <v>75</v>
      </c>
    </row>
    <row r="590" spans="14:29" ht="15.75" x14ac:dyDescent="0.25">
      <c r="N590" s="85">
        <v>54454</v>
      </c>
      <c r="O590" s="86" t="s">
        <v>75</v>
      </c>
      <c r="P590" s="86" t="s">
        <v>75</v>
      </c>
      <c r="Q590" s="86" t="s">
        <v>75</v>
      </c>
      <c r="R590" s="86" t="s">
        <v>75</v>
      </c>
      <c r="S590" s="86"/>
      <c r="T590" s="87" t="s">
        <v>75</v>
      </c>
      <c r="U590" s="87"/>
      <c r="V590" s="87" t="s">
        <v>75</v>
      </c>
      <c r="W590" s="87"/>
      <c r="X590" s="88" t="s">
        <v>75</v>
      </c>
      <c r="Y590" s="88" t="s">
        <v>75</v>
      </c>
      <c r="Z590" s="88"/>
      <c r="AA590" s="88"/>
      <c r="AB590" s="89" t="s">
        <v>75</v>
      </c>
      <c r="AC590" s="89" t="s">
        <v>75</v>
      </c>
    </row>
    <row r="591" spans="14:29" ht="15.75" x14ac:dyDescent="0.25">
      <c r="N591" s="85">
        <v>54482</v>
      </c>
      <c r="O591" s="86" t="s">
        <v>75</v>
      </c>
      <c r="P591" s="86" t="s">
        <v>75</v>
      </c>
      <c r="Q591" s="86" t="s">
        <v>75</v>
      </c>
      <c r="R591" s="86" t="s">
        <v>75</v>
      </c>
      <c r="S591" s="86"/>
      <c r="T591" s="87" t="s">
        <v>75</v>
      </c>
      <c r="U591" s="87"/>
      <c r="V591" s="87" t="s">
        <v>75</v>
      </c>
      <c r="W591" s="87"/>
      <c r="X591" s="88" t="s">
        <v>75</v>
      </c>
      <c r="Y591" s="88" t="s">
        <v>75</v>
      </c>
      <c r="Z591" s="88"/>
      <c r="AA591" s="88"/>
      <c r="AB591" s="89" t="s">
        <v>75</v>
      </c>
      <c r="AC591" s="89" t="s">
        <v>75</v>
      </c>
    </row>
    <row r="592" spans="14:29" ht="15.75" x14ac:dyDescent="0.25">
      <c r="N592" s="85">
        <v>54513</v>
      </c>
      <c r="O592" s="86" t="s">
        <v>75</v>
      </c>
      <c r="P592" s="86" t="s">
        <v>75</v>
      </c>
      <c r="Q592" s="86" t="s">
        <v>75</v>
      </c>
      <c r="R592" s="86" t="s">
        <v>75</v>
      </c>
      <c r="S592" s="86"/>
      <c r="T592" s="87" t="s">
        <v>75</v>
      </c>
      <c r="U592" s="87"/>
      <c r="V592" s="87" t="s">
        <v>75</v>
      </c>
      <c r="W592" s="87"/>
      <c r="X592" s="88" t="s">
        <v>75</v>
      </c>
      <c r="Y592" s="88" t="s">
        <v>75</v>
      </c>
      <c r="Z592" s="88"/>
      <c r="AA592" s="88"/>
      <c r="AB592" s="89" t="s">
        <v>75</v>
      </c>
      <c r="AC592" s="89" t="s">
        <v>75</v>
      </c>
    </row>
    <row r="593" spans="14:29" ht="15.75" x14ac:dyDescent="0.25">
      <c r="N593" s="85">
        <v>54543</v>
      </c>
      <c r="O593" s="86" t="s">
        <v>75</v>
      </c>
      <c r="P593" s="86" t="s">
        <v>75</v>
      </c>
      <c r="Q593" s="86" t="s">
        <v>75</v>
      </c>
      <c r="R593" s="86" t="s">
        <v>75</v>
      </c>
      <c r="S593" s="86"/>
      <c r="T593" s="87" t="s">
        <v>75</v>
      </c>
      <c r="U593" s="87"/>
      <c r="V593" s="87" t="s">
        <v>75</v>
      </c>
      <c r="W593" s="87"/>
      <c r="X593" s="88" t="s">
        <v>75</v>
      </c>
      <c r="Y593" s="88" t="s">
        <v>75</v>
      </c>
      <c r="Z593" s="88"/>
      <c r="AA593" s="88"/>
      <c r="AB593" s="89" t="s">
        <v>75</v>
      </c>
      <c r="AC593" s="89" t="s">
        <v>75</v>
      </c>
    </row>
    <row r="594" spans="14:29" ht="15.75" x14ac:dyDescent="0.25">
      <c r="N594" s="85">
        <v>54574</v>
      </c>
      <c r="O594" s="86" t="s">
        <v>75</v>
      </c>
      <c r="P594" s="86" t="s">
        <v>75</v>
      </c>
      <c r="Q594" s="86" t="s">
        <v>75</v>
      </c>
      <c r="R594" s="86" t="s">
        <v>75</v>
      </c>
      <c r="S594" s="86"/>
      <c r="T594" s="87" t="s">
        <v>75</v>
      </c>
      <c r="U594" s="87"/>
      <c r="V594" s="87" t="s">
        <v>75</v>
      </c>
      <c r="W594" s="87"/>
      <c r="X594" s="88" t="s">
        <v>75</v>
      </c>
      <c r="Y594" s="88" t="s">
        <v>75</v>
      </c>
      <c r="Z594" s="88"/>
      <c r="AA594" s="88"/>
      <c r="AB594" s="89" t="s">
        <v>75</v>
      </c>
      <c r="AC594" s="89" t="s">
        <v>75</v>
      </c>
    </row>
    <row r="595" spans="14:29" ht="15.75" x14ac:dyDescent="0.25">
      <c r="N595" s="85">
        <v>54604</v>
      </c>
      <c r="O595" s="86" t="s">
        <v>75</v>
      </c>
      <c r="P595" s="86" t="s">
        <v>75</v>
      </c>
      <c r="Q595" s="86" t="s">
        <v>75</v>
      </c>
      <c r="R595" s="86" t="s">
        <v>75</v>
      </c>
      <c r="S595" s="86"/>
      <c r="T595" s="87" t="s">
        <v>75</v>
      </c>
      <c r="U595" s="87"/>
      <c r="V595" s="87" t="s">
        <v>75</v>
      </c>
      <c r="W595" s="87"/>
      <c r="X595" s="88" t="s">
        <v>75</v>
      </c>
      <c r="Y595" s="88" t="s">
        <v>75</v>
      </c>
      <c r="Z595" s="88"/>
      <c r="AA595" s="88"/>
      <c r="AB595" s="89" t="s">
        <v>75</v>
      </c>
      <c r="AC595" s="89" t="s">
        <v>75</v>
      </c>
    </row>
    <row r="596" spans="14:29" ht="15.75" x14ac:dyDescent="0.25">
      <c r="N596" s="85">
        <v>54635</v>
      </c>
      <c r="O596" s="86" t="s">
        <v>75</v>
      </c>
      <c r="P596" s="86" t="s">
        <v>75</v>
      </c>
      <c r="Q596" s="86" t="s">
        <v>75</v>
      </c>
      <c r="R596" s="86" t="s">
        <v>75</v>
      </c>
      <c r="S596" s="86"/>
      <c r="T596" s="87" t="s">
        <v>75</v>
      </c>
      <c r="U596" s="87"/>
      <c r="V596" s="87" t="s">
        <v>75</v>
      </c>
      <c r="W596" s="87"/>
      <c r="X596" s="88" t="s">
        <v>75</v>
      </c>
      <c r="Y596" s="88" t="s">
        <v>75</v>
      </c>
      <c r="Z596" s="88"/>
      <c r="AA596" s="88"/>
      <c r="AB596" s="89" t="s">
        <v>75</v>
      </c>
      <c r="AC596" s="89" t="s">
        <v>75</v>
      </c>
    </row>
    <row r="597" spans="14:29" ht="15.75" x14ac:dyDescent="0.25">
      <c r="N597" s="85">
        <v>54666</v>
      </c>
      <c r="O597" s="86" t="s">
        <v>75</v>
      </c>
      <c r="P597" s="86" t="s">
        <v>75</v>
      </c>
      <c r="Q597" s="86" t="s">
        <v>75</v>
      </c>
      <c r="R597" s="86" t="s">
        <v>75</v>
      </c>
      <c r="S597" s="86"/>
      <c r="T597" s="87" t="s">
        <v>75</v>
      </c>
      <c r="U597" s="87"/>
      <c r="V597" s="87" t="s">
        <v>75</v>
      </c>
      <c r="W597" s="87"/>
      <c r="X597" s="88" t="s">
        <v>75</v>
      </c>
      <c r="Y597" s="88" t="s">
        <v>75</v>
      </c>
      <c r="Z597" s="88"/>
      <c r="AA597" s="88"/>
      <c r="AB597" s="89" t="s">
        <v>75</v>
      </c>
      <c r="AC597" s="89" t="s">
        <v>75</v>
      </c>
    </row>
    <row r="598" spans="14:29" ht="15.75" x14ac:dyDescent="0.25">
      <c r="N598" s="85">
        <v>54696</v>
      </c>
      <c r="O598" s="86" t="s">
        <v>75</v>
      </c>
      <c r="P598" s="86" t="s">
        <v>75</v>
      </c>
      <c r="Q598" s="86" t="s">
        <v>75</v>
      </c>
      <c r="R598" s="86" t="s">
        <v>75</v>
      </c>
      <c r="S598" s="86"/>
      <c r="T598" s="87" t="s">
        <v>75</v>
      </c>
      <c r="U598" s="87"/>
      <c r="V598" s="87" t="s">
        <v>75</v>
      </c>
      <c r="W598" s="87"/>
      <c r="X598" s="88" t="s">
        <v>75</v>
      </c>
      <c r="Y598" s="88" t="s">
        <v>75</v>
      </c>
      <c r="Z598" s="88"/>
      <c r="AA598" s="88"/>
      <c r="AB598" s="89" t="s">
        <v>75</v>
      </c>
      <c r="AC598" s="89" t="s">
        <v>75</v>
      </c>
    </row>
    <row r="599" spans="14:29" ht="15.75" x14ac:dyDescent="0.25">
      <c r="N599" s="85">
        <v>54727</v>
      </c>
      <c r="O599" s="86" t="s">
        <v>75</v>
      </c>
      <c r="P599" s="86" t="s">
        <v>75</v>
      </c>
      <c r="Q599" s="86" t="s">
        <v>75</v>
      </c>
      <c r="R599" s="86" t="s">
        <v>75</v>
      </c>
      <c r="S599" s="86"/>
      <c r="T599" s="87" t="s">
        <v>75</v>
      </c>
      <c r="U599" s="87"/>
      <c r="V599" s="87" t="s">
        <v>75</v>
      </c>
      <c r="W599" s="87"/>
      <c r="X599" s="88" t="s">
        <v>75</v>
      </c>
      <c r="Y599" s="88" t="s">
        <v>75</v>
      </c>
      <c r="Z599" s="88"/>
      <c r="AA599" s="88"/>
      <c r="AB599" s="89" t="s">
        <v>75</v>
      </c>
      <c r="AC599" s="89" t="s">
        <v>75</v>
      </c>
    </row>
    <row r="600" spans="14:29" ht="15.75" x14ac:dyDescent="0.25">
      <c r="N600" s="85">
        <v>54757</v>
      </c>
      <c r="O600" s="86" t="s">
        <v>75</v>
      </c>
      <c r="P600" s="86" t="s">
        <v>75</v>
      </c>
      <c r="Q600" s="86" t="s">
        <v>75</v>
      </c>
      <c r="R600" s="86" t="s">
        <v>75</v>
      </c>
      <c r="S600" s="86"/>
      <c r="T600" s="87" t="s">
        <v>75</v>
      </c>
      <c r="U600" s="87"/>
      <c r="V600" s="87" t="s">
        <v>75</v>
      </c>
      <c r="W600" s="87"/>
      <c r="X600" s="88" t="s">
        <v>75</v>
      </c>
      <c r="Y600" s="88" t="s">
        <v>75</v>
      </c>
      <c r="Z600" s="88"/>
      <c r="AA600" s="88"/>
      <c r="AB600" s="89" t="s">
        <v>75</v>
      </c>
      <c r="AC600" s="89" t="s">
        <v>75</v>
      </c>
    </row>
    <row r="601" spans="14:29" ht="15.75" x14ac:dyDescent="0.25">
      <c r="N601" s="85">
        <v>54788</v>
      </c>
      <c r="O601" s="86" t="s">
        <v>75</v>
      </c>
      <c r="P601" s="86" t="s">
        <v>75</v>
      </c>
      <c r="Q601" s="86" t="s">
        <v>75</v>
      </c>
      <c r="R601" s="86" t="s">
        <v>75</v>
      </c>
      <c r="S601" s="86"/>
      <c r="T601" s="87" t="s">
        <v>75</v>
      </c>
      <c r="U601" s="87"/>
      <c r="V601" s="87" t="s">
        <v>75</v>
      </c>
      <c r="W601" s="87"/>
      <c r="X601" s="88" t="s">
        <v>75</v>
      </c>
      <c r="Y601" s="88" t="s">
        <v>75</v>
      </c>
      <c r="Z601" s="88"/>
      <c r="AA601" s="88"/>
      <c r="AB601" s="89" t="s">
        <v>75</v>
      </c>
      <c r="AC601" s="89" t="s">
        <v>75</v>
      </c>
    </row>
    <row r="602" spans="14:29" ht="15.75" x14ac:dyDescent="0.25">
      <c r="N602" s="85">
        <v>54819</v>
      </c>
      <c r="O602" s="86" t="s">
        <v>75</v>
      </c>
      <c r="P602" s="86" t="s">
        <v>75</v>
      </c>
      <c r="Q602" s="86" t="s">
        <v>75</v>
      </c>
      <c r="R602" s="86" t="s">
        <v>75</v>
      </c>
      <c r="S602" s="86"/>
      <c r="T602" s="87" t="s">
        <v>75</v>
      </c>
      <c r="U602" s="87"/>
      <c r="V602" s="87" t="s">
        <v>75</v>
      </c>
      <c r="W602" s="87"/>
      <c r="X602" s="88" t="s">
        <v>75</v>
      </c>
      <c r="Y602" s="88" t="s">
        <v>75</v>
      </c>
      <c r="Z602" s="88"/>
      <c r="AA602" s="88"/>
      <c r="AB602" s="89" t="s">
        <v>75</v>
      </c>
      <c r="AC602" s="89" t="s">
        <v>75</v>
      </c>
    </row>
    <row r="603" spans="14:29" ht="15.75" x14ac:dyDescent="0.25">
      <c r="N603" s="85">
        <v>54847</v>
      </c>
      <c r="O603" s="86" t="s">
        <v>75</v>
      </c>
      <c r="P603" s="86" t="s">
        <v>75</v>
      </c>
      <c r="Q603" s="86" t="s">
        <v>75</v>
      </c>
      <c r="R603" s="86" t="s">
        <v>75</v>
      </c>
      <c r="S603" s="86"/>
      <c r="T603" s="87" t="s">
        <v>75</v>
      </c>
      <c r="U603" s="87"/>
      <c r="V603" s="87" t="s">
        <v>75</v>
      </c>
      <c r="W603" s="87"/>
      <c r="X603" s="88" t="s">
        <v>75</v>
      </c>
      <c r="Y603" s="88" t="s">
        <v>75</v>
      </c>
      <c r="Z603" s="88"/>
      <c r="AA603" s="88"/>
      <c r="AB603" s="89" t="s">
        <v>75</v>
      </c>
      <c r="AC603" s="89" t="s">
        <v>75</v>
      </c>
    </row>
    <row r="604" spans="14:29" ht="15.75" x14ac:dyDescent="0.25">
      <c r="N604" s="85">
        <v>54878</v>
      </c>
      <c r="O604" s="86" t="s">
        <v>75</v>
      </c>
      <c r="P604" s="86" t="s">
        <v>75</v>
      </c>
      <c r="Q604" s="86" t="s">
        <v>75</v>
      </c>
      <c r="R604" s="86" t="s">
        <v>75</v>
      </c>
      <c r="S604" s="86"/>
      <c r="T604" s="87" t="s">
        <v>75</v>
      </c>
      <c r="U604" s="87"/>
      <c r="V604" s="87" t="s">
        <v>75</v>
      </c>
      <c r="W604" s="87"/>
      <c r="X604" s="88" t="s">
        <v>75</v>
      </c>
      <c r="Y604" s="88" t="s">
        <v>75</v>
      </c>
      <c r="Z604" s="88"/>
      <c r="AA604" s="88"/>
      <c r="AB604" s="89" t="s">
        <v>75</v>
      </c>
      <c r="AC604" s="89" t="s">
        <v>75</v>
      </c>
    </row>
    <row r="605" spans="14:29" ht="15.75" x14ac:dyDescent="0.25">
      <c r="N605" s="85">
        <v>54908</v>
      </c>
      <c r="O605" s="86" t="s">
        <v>75</v>
      </c>
      <c r="P605" s="86" t="s">
        <v>75</v>
      </c>
      <c r="Q605" s="86" t="s">
        <v>75</v>
      </c>
      <c r="R605" s="86" t="s">
        <v>75</v>
      </c>
      <c r="S605" s="86"/>
      <c r="T605" s="87" t="s">
        <v>75</v>
      </c>
      <c r="U605" s="87"/>
      <c r="V605" s="87" t="s">
        <v>75</v>
      </c>
      <c r="W605" s="87"/>
      <c r="X605" s="88" t="s">
        <v>75</v>
      </c>
      <c r="Y605" s="88" t="s">
        <v>75</v>
      </c>
      <c r="Z605" s="88"/>
      <c r="AA605" s="88"/>
      <c r="AB605" s="89" t="s">
        <v>75</v>
      </c>
      <c r="AC605" s="89" t="s">
        <v>75</v>
      </c>
    </row>
    <row r="606" spans="14:29" ht="15.75" x14ac:dyDescent="0.25">
      <c r="N606" s="85">
        <v>54939</v>
      </c>
      <c r="O606" s="86" t="s">
        <v>75</v>
      </c>
      <c r="P606" s="86" t="s">
        <v>75</v>
      </c>
      <c r="Q606" s="86" t="s">
        <v>75</v>
      </c>
      <c r="R606" s="86" t="s">
        <v>75</v>
      </c>
      <c r="S606" s="86"/>
      <c r="T606" s="87" t="s">
        <v>75</v>
      </c>
      <c r="U606" s="87"/>
      <c r="V606" s="87" t="s">
        <v>75</v>
      </c>
      <c r="W606" s="87"/>
      <c r="X606" s="88" t="s">
        <v>75</v>
      </c>
      <c r="Y606" s="88" t="s">
        <v>75</v>
      </c>
      <c r="Z606" s="88"/>
      <c r="AA606" s="88"/>
      <c r="AB606" s="89" t="s">
        <v>75</v>
      </c>
      <c r="AC606" s="89" t="s">
        <v>75</v>
      </c>
    </row>
    <row r="607" spans="14:29" ht="15.75" x14ac:dyDescent="0.25">
      <c r="N607" s="85">
        <v>54969</v>
      </c>
      <c r="O607" s="86" t="s">
        <v>75</v>
      </c>
      <c r="P607" s="86" t="s">
        <v>75</v>
      </c>
      <c r="Q607" s="86" t="s">
        <v>75</v>
      </c>
      <c r="R607" s="86" t="s">
        <v>75</v>
      </c>
      <c r="S607" s="86"/>
      <c r="T607" s="87" t="s">
        <v>75</v>
      </c>
      <c r="U607" s="87"/>
      <c r="V607" s="87" t="s">
        <v>75</v>
      </c>
      <c r="W607" s="87"/>
      <c r="X607" s="88" t="s">
        <v>75</v>
      </c>
      <c r="Y607" s="88" t="s">
        <v>75</v>
      </c>
      <c r="Z607" s="88"/>
      <c r="AA607" s="88"/>
      <c r="AB607" s="89" t="s">
        <v>75</v>
      </c>
      <c r="AC607" s="89" t="s">
        <v>75</v>
      </c>
    </row>
    <row r="608" spans="14:29" ht="15.75" x14ac:dyDescent="0.25">
      <c r="N608" s="85">
        <v>55000</v>
      </c>
      <c r="O608" s="86" t="s">
        <v>75</v>
      </c>
      <c r="P608" s="86" t="s">
        <v>75</v>
      </c>
      <c r="Q608" s="86" t="s">
        <v>75</v>
      </c>
      <c r="R608" s="86" t="s">
        <v>75</v>
      </c>
      <c r="S608" s="86"/>
      <c r="T608" s="87" t="s">
        <v>75</v>
      </c>
      <c r="U608" s="87"/>
      <c r="V608" s="87" t="s">
        <v>75</v>
      </c>
      <c r="W608" s="87"/>
      <c r="X608" s="88" t="s">
        <v>75</v>
      </c>
      <c r="Y608" s="88" t="s">
        <v>75</v>
      </c>
      <c r="Z608" s="88"/>
      <c r="AA608" s="88"/>
      <c r="AB608" s="89" t="s">
        <v>75</v>
      </c>
      <c r="AC608" s="89" t="s">
        <v>75</v>
      </c>
    </row>
    <row r="609" spans="14:29" ht="15.75" x14ac:dyDescent="0.25">
      <c r="N609" s="85">
        <v>55031</v>
      </c>
      <c r="O609" s="86" t="s">
        <v>75</v>
      </c>
      <c r="P609" s="86" t="s">
        <v>75</v>
      </c>
      <c r="Q609" s="86" t="s">
        <v>75</v>
      </c>
      <c r="R609" s="86" t="s">
        <v>75</v>
      </c>
      <c r="S609" s="86"/>
      <c r="T609" s="87" t="s">
        <v>75</v>
      </c>
      <c r="U609" s="87"/>
      <c r="V609" s="87" t="s">
        <v>75</v>
      </c>
      <c r="W609" s="87"/>
      <c r="X609" s="88" t="s">
        <v>75</v>
      </c>
      <c r="Y609" s="88" t="s">
        <v>75</v>
      </c>
      <c r="Z609" s="88"/>
      <c r="AA609" s="88"/>
      <c r="AB609" s="89" t="s">
        <v>75</v>
      </c>
      <c r="AC609" s="89" t="s">
        <v>75</v>
      </c>
    </row>
    <row r="610" spans="14:29" ht="15.75" x14ac:dyDescent="0.25">
      <c r="N610" s="85">
        <v>55061</v>
      </c>
      <c r="O610" s="86" t="s">
        <v>75</v>
      </c>
      <c r="P610" s="86" t="s">
        <v>75</v>
      </c>
      <c r="Q610" s="86" t="s">
        <v>75</v>
      </c>
      <c r="R610" s="86" t="s">
        <v>75</v>
      </c>
      <c r="S610" s="86"/>
      <c r="T610" s="87" t="s">
        <v>75</v>
      </c>
      <c r="U610" s="87"/>
      <c r="V610" s="87" t="s">
        <v>75</v>
      </c>
      <c r="W610" s="87"/>
      <c r="X610" s="88" t="s">
        <v>75</v>
      </c>
      <c r="Y610" s="88" t="s">
        <v>75</v>
      </c>
      <c r="Z610" s="88"/>
      <c r="AA610" s="88"/>
      <c r="AB610" s="89" t="s">
        <v>75</v>
      </c>
      <c r="AC610" s="89" t="s">
        <v>75</v>
      </c>
    </row>
    <row r="611" spans="14:29" ht="15.75" x14ac:dyDescent="0.25">
      <c r="N611" s="85">
        <v>55092</v>
      </c>
      <c r="O611" s="86" t="s">
        <v>75</v>
      </c>
      <c r="P611" s="86" t="s">
        <v>75</v>
      </c>
      <c r="Q611" s="86" t="s">
        <v>75</v>
      </c>
      <c r="R611" s="86" t="s">
        <v>75</v>
      </c>
      <c r="S611" s="86"/>
      <c r="T611" s="87" t="s">
        <v>75</v>
      </c>
      <c r="U611" s="87"/>
      <c r="V611" s="87" t="s">
        <v>75</v>
      </c>
      <c r="W611" s="87"/>
      <c r="X611" s="88" t="s">
        <v>75</v>
      </c>
      <c r="Y611" s="88" t="s">
        <v>75</v>
      </c>
      <c r="Z611" s="88"/>
      <c r="AA611" s="88"/>
      <c r="AB611" s="89" t="s">
        <v>75</v>
      </c>
      <c r="AC611" s="89" t="s">
        <v>75</v>
      </c>
    </row>
    <row r="612" spans="14:29" ht="15.75" x14ac:dyDescent="0.25">
      <c r="N612" s="85">
        <v>55122</v>
      </c>
      <c r="O612" s="86" t="s">
        <v>75</v>
      </c>
      <c r="P612" s="86" t="s">
        <v>75</v>
      </c>
      <c r="Q612" s="86" t="s">
        <v>75</v>
      </c>
      <c r="R612" s="86" t="s">
        <v>75</v>
      </c>
      <c r="S612" s="86"/>
      <c r="T612" s="87" t="s">
        <v>75</v>
      </c>
      <c r="U612" s="87"/>
      <c r="V612" s="87" t="s">
        <v>75</v>
      </c>
      <c r="W612" s="87"/>
      <c r="X612" s="88" t="s">
        <v>75</v>
      </c>
      <c r="Y612" s="88" t="s">
        <v>75</v>
      </c>
      <c r="Z612" s="88"/>
      <c r="AA612" s="88"/>
      <c r="AB612" s="89" t="s">
        <v>75</v>
      </c>
      <c r="AC612" s="89" t="s">
        <v>75</v>
      </c>
    </row>
    <row r="613" spans="14:29" ht="15.75" x14ac:dyDescent="0.25">
      <c r="N613" s="85">
        <v>55153</v>
      </c>
      <c r="O613" s="86" t="s">
        <v>75</v>
      </c>
      <c r="P613" s="86" t="s">
        <v>75</v>
      </c>
      <c r="Q613" s="86" t="s">
        <v>75</v>
      </c>
      <c r="R613" s="86" t="s">
        <v>75</v>
      </c>
      <c r="S613" s="86"/>
      <c r="T613" s="87" t="s">
        <v>75</v>
      </c>
      <c r="U613" s="87"/>
      <c r="V613" s="87" t="s">
        <v>75</v>
      </c>
      <c r="W613" s="87"/>
      <c r="X613" s="88" t="s">
        <v>75</v>
      </c>
      <c r="Y613" s="88" t="s">
        <v>75</v>
      </c>
      <c r="Z613" s="88"/>
      <c r="AA613" s="88"/>
      <c r="AB613" s="89" t="s">
        <v>75</v>
      </c>
      <c r="AC613" s="89" t="s">
        <v>75</v>
      </c>
    </row>
    <row r="614" spans="14:29" ht="15.75" x14ac:dyDescent="0.25">
      <c r="N614" s="85">
        <v>55184</v>
      </c>
      <c r="O614" s="86" t="s">
        <v>75</v>
      </c>
      <c r="P614" s="86" t="s">
        <v>75</v>
      </c>
      <c r="Q614" s="86" t="s">
        <v>75</v>
      </c>
      <c r="R614" s="86" t="s">
        <v>75</v>
      </c>
      <c r="S614" s="86"/>
      <c r="T614" s="87" t="s">
        <v>75</v>
      </c>
      <c r="U614" s="87"/>
      <c r="V614" s="87" t="s">
        <v>75</v>
      </c>
      <c r="W614" s="87"/>
      <c r="X614" s="88" t="s">
        <v>75</v>
      </c>
      <c r="Y614" s="88" t="s">
        <v>75</v>
      </c>
      <c r="Z614" s="88"/>
      <c r="AA614" s="88"/>
      <c r="AB614" s="89" t="s">
        <v>75</v>
      </c>
      <c r="AC614" s="89" t="s">
        <v>75</v>
      </c>
    </row>
    <row r="615" spans="14:29" ht="15.75" x14ac:dyDescent="0.25">
      <c r="N615" s="85">
        <v>55212</v>
      </c>
      <c r="O615" s="86" t="s">
        <v>75</v>
      </c>
      <c r="P615" s="86" t="s">
        <v>75</v>
      </c>
      <c r="Q615" s="86" t="s">
        <v>75</v>
      </c>
      <c r="R615" s="86" t="s">
        <v>75</v>
      </c>
      <c r="S615" s="86"/>
      <c r="T615" s="87" t="s">
        <v>75</v>
      </c>
      <c r="U615" s="87"/>
      <c r="V615" s="87" t="s">
        <v>75</v>
      </c>
      <c r="W615" s="87"/>
      <c r="X615" s="88" t="s">
        <v>75</v>
      </c>
      <c r="Y615" s="88" t="s">
        <v>75</v>
      </c>
      <c r="Z615" s="88"/>
      <c r="AA615" s="88"/>
      <c r="AB615" s="89" t="s">
        <v>75</v>
      </c>
      <c r="AC615" s="89" t="s">
        <v>75</v>
      </c>
    </row>
    <row r="616" spans="14:29" ht="15.75" x14ac:dyDescent="0.25">
      <c r="N616" s="85">
        <v>55243</v>
      </c>
      <c r="O616" s="86" t="s">
        <v>75</v>
      </c>
      <c r="P616" s="86" t="s">
        <v>75</v>
      </c>
      <c r="Q616" s="86" t="s">
        <v>75</v>
      </c>
      <c r="R616" s="86" t="s">
        <v>75</v>
      </c>
      <c r="S616" s="86"/>
      <c r="T616" s="87" t="s">
        <v>75</v>
      </c>
      <c r="U616" s="87"/>
      <c r="V616" s="87" t="s">
        <v>75</v>
      </c>
      <c r="W616" s="87"/>
      <c r="X616" s="88" t="s">
        <v>75</v>
      </c>
      <c r="Y616" s="88" t="s">
        <v>75</v>
      </c>
      <c r="Z616" s="88"/>
      <c r="AA616" s="88"/>
      <c r="AB616" s="89" t="s">
        <v>75</v>
      </c>
      <c r="AC616" s="89" t="s">
        <v>75</v>
      </c>
    </row>
    <row r="617" spans="14:29" ht="15.75" x14ac:dyDescent="0.25">
      <c r="N617" s="85">
        <v>55273</v>
      </c>
      <c r="O617" s="86" t="s">
        <v>75</v>
      </c>
      <c r="P617" s="86" t="s">
        <v>75</v>
      </c>
      <c r="Q617" s="86" t="s">
        <v>75</v>
      </c>
      <c r="R617" s="86" t="s">
        <v>75</v>
      </c>
      <c r="S617" s="86"/>
      <c r="T617" s="87" t="s">
        <v>75</v>
      </c>
      <c r="U617" s="87"/>
      <c r="V617" s="87" t="s">
        <v>75</v>
      </c>
      <c r="W617" s="87"/>
      <c r="X617" s="88" t="s">
        <v>75</v>
      </c>
      <c r="Y617" s="88" t="s">
        <v>75</v>
      </c>
      <c r="Z617" s="88"/>
      <c r="AA617" s="88"/>
      <c r="AB617" s="89" t="s">
        <v>75</v>
      </c>
      <c r="AC617" s="89" t="s">
        <v>75</v>
      </c>
    </row>
    <row r="618" spans="14:29" ht="15.75" x14ac:dyDescent="0.25">
      <c r="N618" s="85">
        <v>55304</v>
      </c>
      <c r="O618" s="86" t="s">
        <v>75</v>
      </c>
      <c r="P618" s="86" t="s">
        <v>75</v>
      </c>
      <c r="Q618" s="86" t="s">
        <v>75</v>
      </c>
      <c r="R618" s="86" t="s">
        <v>75</v>
      </c>
      <c r="S618" s="86"/>
      <c r="T618" s="87" t="s">
        <v>75</v>
      </c>
      <c r="U618" s="87"/>
      <c r="V618" s="87" t="s">
        <v>75</v>
      </c>
      <c r="W618" s="87"/>
      <c r="X618" s="88" t="s">
        <v>75</v>
      </c>
      <c r="Y618" s="88" t="s">
        <v>75</v>
      </c>
      <c r="Z618" s="88"/>
      <c r="AA618" s="88"/>
      <c r="AB618" s="89" t="s">
        <v>75</v>
      </c>
      <c r="AC618" s="89" t="s">
        <v>75</v>
      </c>
    </row>
    <row r="619" spans="14:29" ht="15.75" x14ac:dyDescent="0.25">
      <c r="N619" s="85">
        <v>55334</v>
      </c>
      <c r="O619" s="86" t="s">
        <v>75</v>
      </c>
      <c r="P619" s="86" t="s">
        <v>75</v>
      </c>
      <c r="Q619" s="86" t="s">
        <v>75</v>
      </c>
      <c r="R619" s="86" t="s">
        <v>75</v>
      </c>
      <c r="S619" s="86"/>
      <c r="T619" s="87" t="s">
        <v>75</v>
      </c>
      <c r="U619" s="87"/>
      <c r="V619" s="87" t="s">
        <v>75</v>
      </c>
      <c r="W619" s="87"/>
      <c r="X619" s="88" t="s">
        <v>75</v>
      </c>
      <c r="Y619" s="88" t="s">
        <v>75</v>
      </c>
      <c r="Z619" s="88"/>
      <c r="AA619" s="88"/>
      <c r="AB619" s="89" t="s">
        <v>75</v>
      </c>
      <c r="AC619" s="89" t="s">
        <v>75</v>
      </c>
    </row>
    <row r="620" spans="14:29" ht="15.75" x14ac:dyDescent="0.25">
      <c r="N620" s="85">
        <v>55365</v>
      </c>
      <c r="O620" s="86" t="s">
        <v>75</v>
      </c>
      <c r="P620" s="86" t="s">
        <v>75</v>
      </c>
      <c r="Q620" s="86" t="s">
        <v>75</v>
      </c>
      <c r="R620" s="86" t="s">
        <v>75</v>
      </c>
      <c r="S620" s="86"/>
      <c r="T620" s="87" t="s">
        <v>75</v>
      </c>
      <c r="U620" s="87"/>
      <c r="V620" s="87" t="s">
        <v>75</v>
      </c>
      <c r="W620" s="87"/>
      <c r="X620" s="88" t="s">
        <v>75</v>
      </c>
      <c r="Y620" s="88" t="s">
        <v>75</v>
      </c>
      <c r="Z620" s="88"/>
      <c r="AA620" s="88"/>
      <c r="AB620" s="89" t="s">
        <v>75</v>
      </c>
      <c r="AC620" s="89" t="s">
        <v>75</v>
      </c>
    </row>
    <row r="621" spans="14:29" ht="15.75" x14ac:dyDescent="0.25">
      <c r="N621" s="85">
        <v>55396</v>
      </c>
      <c r="O621" s="86" t="s">
        <v>75</v>
      </c>
      <c r="P621" s="86" t="s">
        <v>75</v>
      </c>
      <c r="Q621" s="86" t="s">
        <v>75</v>
      </c>
      <c r="R621" s="86" t="s">
        <v>75</v>
      </c>
      <c r="S621" s="86"/>
      <c r="T621" s="87" t="s">
        <v>75</v>
      </c>
      <c r="U621" s="87"/>
      <c r="V621" s="87" t="s">
        <v>75</v>
      </c>
      <c r="W621" s="87"/>
      <c r="X621" s="88" t="s">
        <v>75</v>
      </c>
      <c r="Y621" s="88" t="s">
        <v>75</v>
      </c>
      <c r="Z621" s="88"/>
      <c r="AA621" s="88"/>
      <c r="AB621" s="89" t="s">
        <v>75</v>
      </c>
      <c r="AC621" s="89" t="s">
        <v>75</v>
      </c>
    </row>
    <row r="622" spans="14:29" ht="15.75" x14ac:dyDescent="0.25">
      <c r="N622" s="85">
        <v>55426</v>
      </c>
      <c r="O622" s="86" t="s">
        <v>75</v>
      </c>
      <c r="P622" s="86" t="s">
        <v>75</v>
      </c>
      <c r="Q622" s="86" t="s">
        <v>75</v>
      </c>
      <c r="R622" s="86" t="s">
        <v>75</v>
      </c>
      <c r="S622" s="86"/>
      <c r="T622" s="87" t="s">
        <v>75</v>
      </c>
      <c r="U622" s="87"/>
      <c r="V622" s="87" t="s">
        <v>75</v>
      </c>
      <c r="W622" s="87"/>
      <c r="X622" s="88" t="s">
        <v>75</v>
      </c>
      <c r="Y622" s="88" t="s">
        <v>75</v>
      </c>
      <c r="Z622" s="88"/>
      <c r="AA622" s="88"/>
      <c r="AB622" s="89" t="s">
        <v>75</v>
      </c>
      <c r="AC622" s="89" t="s">
        <v>75</v>
      </c>
    </row>
    <row r="623" spans="14:29" ht="15.75" x14ac:dyDescent="0.25">
      <c r="N623" s="85">
        <v>55457</v>
      </c>
      <c r="O623" s="86" t="s">
        <v>75</v>
      </c>
      <c r="P623" s="86" t="s">
        <v>75</v>
      </c>
      <c r="Q623" s="86" t="s">
        <v>75</v>
      </c>
      <c r="R623" s="86" t="s">
        <v>75</v>
      </c>
      <c r="S623" s="86"/>
      <c r="T623" s="87" t="s">
        <v>75</v>
      </c>
      <c r="U623" s="87"/>
      <c r="V623" s="87" t="s">
        <v>75</v>
      </c>
      <c r="W623" s="87"/>
      <c r="X623" s="88" t="s">
        <v>75</v>
      </c>
      <c r="Y623" s="88" t="s">
        <v>75</v>
      </c>
      <c r="Z623" s="88"/>
      <c r="AA623" s="88"/>
      <c r="AB623" s="89" t="s">
        <v>75</v>
      </c>
      <c r="AC623" s="89" t="s">
        <v>75</v>
      </c>
    </row>
    <row r="624" spans="14:29" ht="15.75" x14ac:dyDescent="0.25">
      <c r="N624" s="85">
        <v>55487</v>
      </c>
      <c r="O624" s="86" t="s">
        <v>75</v>
      </c>
      <c r="P624" s="86" t="s">
        <v>75</v>
      </c>
      <c r="Q624" s="86" t="s">
        <v>75</v>
      </c>
      <c r="R624" s="86" t="s">
        <v>75</v>
      </c>
      <c r="S624" s="86"/>
      <c r="T624" s="87" t="s">
        <v>75</v>
      </c>
      <c r="U624" s="87"/>
      <c r="V624" s="87" t="s">
        <v>75</v>
      </c>
      <c r="W624" s="87"/>
      <c r="X624" s="88" t="s">
        <v>75</v>
      </c>
      <c r="Y624" s="88" t="s">
        <v>75</v>
      </c>
      <c r="Z624" s="88"/>
      <c r="AA624" s="88"/>
      <c r="AB624" s="89" t="s">
        <v>75</v>
      </c>
      <c r="AC624" s="89" t="s">
        <v>75</v>
      </c>
    </row>
    <row r="625" spans="14:29" ht="15.75" x14ac:dyDescent="0.25">
      <c r="N625" s="85">
        <v>55518</v>
      </c>
      <c r="O625" s="86" t="s">
        <v>75</v>
      </c>
      <c r="P625" s="86" t="s">
        <v>75</v>
      </c>
      <c r="Q625" s="86" t="s">
        <v>75</v>
      </c>
      <c r="R625" s="86" t="s">
        <v>75</v>
      </c>
      <c r="S625" s="86"/>
      <c r="T625" s="87" t="s">
        <v>75</v>
      </c>
      <c r="U625" s="87"/>
      <c r="V625" s="87" t="s">
        <v>75</v>
      </c>
      <c r="W625" s="87"/>
      <c r="X625" s="88" t="s">
        <v>75</v>
      </c>
      <c r="Y625" s="88" t="s">
        <v>75</v>
      </c>
      <c r="Z625" s="88"/>
      <c r="AA625" s="88"/>
      <c r="AB625" s="89" t="s">
        <v>75</v>
      </c>
      <c r="AC625" s="89" t="s">
        <v>75</v>
      </c>
    </row>
    <row r="626" spans="14:29" ht="15.75" x14ac:dyDescent="0.25">
      <c r="N626" s="85">
        <v>55549</v>
      </c>
      <c r="O626" s="86" t="s">
        <v>75</v>
      </c>
      <c r="P626" s="86" t="s">
        <v>75</v>
      </c>
      <c r="Q626" s="86" t="s">
        <v>75</v>
      </c>
      <c r="R626" s="86" t="s">
        <v>75</v>
      </c>
      <c r="S626" s="86"/>
      <c r="T626" s="87" t="s">
        <v>75</v>
      </c>
      <c r="U626" s="87"/>
      <c r="V626" s="87" t="s">
        <v>75</v>
      </c>
      <c r="W626" s="87"/>
      <c r="X626" s="88" t="s">
        <v>75</v>
      </c>
      <c r="Y626" s="88" t="s">
        <v>75</v>
      </c>
      <c r="Z626" s="88"/>
      <c r="AA626" s="88"/>
      <c r="AB626" s="89" t="s">
        <v>75</v>
      </c>
      <c r="AC626" s="89" t="s">
        <v>75</v>
      </c>
    </row>
    <row r="627" spans="14:29" ht="15.75" x14ac:dyDescent="0.25">
      <c r="N627" s="85">
        <v>55578</v>
      </c>
      <c r="O627" s="86" t="s">
        <v>75</v>
      </c>
      <c r="P627" s="86" t="s">
        <v>75</v>
      </c>
      <c r="Q627" s="86" t="s">
        <v>75</v>
      </c>
      <c r="R627" s="86" t="s">
        <v>75</v>
      </c>
      <c r="S627" s="86"/>
      <c r="T627" s="87" t="s">
        <v>75</v>
      </c>
      <c r="U627" s="87"/>
      <c r="V627" s="87" t="s">
        <v>75</v>
      </c>
      <c r="W627" s="87"/>
      <c r="X627" s="88" t="s">
        <v>75</v>
      </c>
      <c r="Y627" s="88" t="s">
        <v>75</v>
      </c>
      <c r="Z627" s="88"/>
      <c r="AA627" s="88"/>
      <c r="AB627" s="89" t="s">
        <v>75</v>
      </c>
      <c r="AC627" s="89" t="s">
        <v>75</v>
      </c>
    </row>
    <row r="628" spans="14:29" ht="15.75" x14ac:dyDescent="0.25">
      <c r="N628" s="85">
        <v>55609</v>
      </c>
      <c r="O628" s="86" t="s">
        <v>75</v>
      </c>
      <c r="P628" s="86" t="s">
        <v>75</v>
      </c>
      <c r="Q628" s="86" t="s">
        <v>75</v>
      </c>
      <c r="R628" s="86" t="s">
        <v>75</v>
      </c>
      <c r="S628" s="86"/>
      <c r="T628" s="87" t="s">
        <v>75</v>
      </c>
      <c r="U628" s="87"/>
      <c r="V628" s="87" t="s">
        <v>75</v>
      </c>
      <c r="W628" s="87"/>
      <c r="X628" s="88" t="s">
        <v>75</v>
      </c>
      <c r="Y628" s="88" t="s">
        <v>75</v>
      </c>
      <c r="Z628" s="88"/>
      <c r="AA628" s="88"/>
      <c r="AB628" s="89" t="s">
        <v>75</v>
      </c>
      <c r="AC628" s="89" t="s">
        <v>75</v>
      </c>
    </row>
    <row r="629" spans="14:29" ht="15.75" x14ac:dyDescent="0.25">
      <c r="N629" s="85">
        <v>55639</v>
      </c>
      <c r="O629" s="86" t="s">
        <v>75</v>
      </c>
      <c r="P629" s="86" t="s">
        <v>75</v>
      </c>
      <c r="Q629" s="86" t="s">
        <v>75</v>
      </c>
      <c r="R629" s="86" t="s">
        <v>75</v>
      </c>
      <c r="S629" s="86"/>
      <c r="T629" s="87" t="s">
        <v>75</v>
      </c>
      <c r="U629" s="87"/>
      <c r="V629" s="87" t="s">
        <v>75</v>
      </c>
      <c r="W629" s="87"/>
      <c r="X629" s="88" t="s">
        <v>75</v>
      </c>
      <c r="Y629" s="88" t="s">
        <v>75</v>
      </c>
      <c r="Z629" s="88"/>
      <c r="AA629" s="88"/>
      <c r="AB629" s="89" t="s">
        <v>75</v>
      </c>
      <c r="AC629" s="89" t="s">
        <v>75</v>
      </c>
    </row>
    <row r="630" spans="14:29" ht="15.75" x14ac:dyDescent="0.25">
      <c r="N630" s="85">
        <v>55670</v>
      </c>
      <c r="O630" s="86" t="s">
        <v>75</v>
      </c>
      <c r="P630" s="86" t="s">
        <v>75</v>
      </c>
      <c r="Q630" s="86" t="s">
        <v>75</v>
      </c>
      <c r="R630" s="86" t="s">
        <v>75</v>
      </c>
      <c r="S630" s="86"/>
      <c r="T630" s="87" t="s">
        <v>75</v>
      </c>
      <c r="U630" s="87"/>
      <c r="V630" s="87" t="s">
        <v>75</v>
      </c>
      <c r="W630" s="87"/>
      <c r="X630" s="88" t="s">
        <v>75</v>
      </c>
      <c r="Y630" s="88" t="s">
        <v>75</v>
      </c>
      <c r="Z630" s="88"/>
      <c r="AA630" s="88"/>
      <c r="AB630" s="89" t="s">
        <v>75</v>
      </c>
      <c r="AC630" s="89" t="s">
        <v>75</v>
      </c>
    </row>
    <row r="631" spans="14:29" ht="15.75" x14ac:dyDescent="0.25">
      <c r="N631" s="85">
        <v>55700</v>
      </c>
      <c r="O631" s="86" t="s">
        <v>75</v>
      </c>
      <c r="P631" s="86" t="s">
        <v>75</v>
      </c>
      <c r="Q631" s="86" t="s">
        <v>75</v>
      </c>
      <c r="R631" s="86" t="s">
        <v>75</v>
      </c>
      <c r="S631" s="86"/>
      <c r="T631" s="87" t="s">
        <v>75</v>
      </c>
      <c r="U631" s="87"/>
      <c r="V631" s="87" t="s">
        <v>75</v>
      </c>
      <c r="W631" s="87"/>
      <c r="X631" s="88" t="s">
        <v>75</v>
      </c>
      <c r="Y631" s="88" t="s">
        <v>75</v>
      </c>
      <c r="Z631" s="88"/>
      <c r="AA631" s="88"/>
      <c r="AB631" s="89" t="s">
        <v>75</v>
      </c>
      <c r="AC631" s="89" t="s">
        <v>75</v>
      </c>
    </row>
    <row r="632" spans="14:29" ht="15.75" x14ac:dyDescent="0.25">
      <c r="N632" s="85">
        <v>55731</v>
      </c>
      <c r="O632" s="86" t="s">
        <v>75</v>
      </c>
      <c r="P632" s="86" t="s">
        <v>75</v>
      </c>
      <c r="Q632" s="86" t="s">
        <v>75</v>
      </c>
      <c r="R632" s="86" t="s">
        <v>75</v>
      </c>
      <c r="S632" s="86"/>
      <c r="T632" s="87" t="s">
        <v>75</v>
      </c>
      <c r="U632" s="87"/>
      <c r="V632" s="87" t="s">
        <v>75</v>
      </c>
      <c r="W632" s="87"/>
      <c r="X632" s="88" t="s">
        <v>75</v>
      </c>
      <c r="Y632" s="88" t="s">
        <v>75</v>
      </c>
      <c r="Z632" s="88"/>
      <c r="AA632" s="88"/>
      <c r="AB632" s="89" t="s">
        <v>75</v>
      </c>
      <c r="AC632" s="89" t="s">
        <v>75</v>
      </c>
    </row>
    <row r="633" spans="14:29" ht="15.75" x14ac:dyDescent="0.25">
      <c r="N633" s="85">
        <v>55762</v>
      </c>
      <c r="O633" s="86" t="s">
        <v>75</v>
      </c>
      <c r="P633" s="86" t="s">
        <v>75</v>
      </c>
      <c r="Q633" s="86" t="s">
        <v>75</v>
      </c>
      <c r="R633" s="86" t="s">
        <v>75</v>
      </c>
      <c r="S633" s="86"/>
      <c r="T633" s="87" t="s">
        <v>75</v>
      </c>
      <c r="U633" s="87"/>
      <c r="V633" s="87" t="s">
        <v>75</v>
      </c>
      <c r="W633" s="87"/>
      <c r="X633" s="88" t="s">
        <v>75</v>
      </c>
      <c r="Y633" s="88" t="s">
        <v>75</v>
      </c>
      <c r="Z633" s="88"/>
      <c r="AA633" s="88"/>
      <c r="AB633" s="89" t="s">
        <v>75</v>
      </c>
      <c r="AC633" s="89" t="s">
        <v>75</v>
      </c>
    </row>
  </sheetData>
  <mergeCells count="3">
    <mergeCell ref="A7:F7"/>
    <mergeCell ref="H7:M7"/>
    <mergeCell ref="A27:F27"/>
  </mergeCells>
  <conditionalFormatting sqref="N2:N280 N295:N633">
    <cfRule type="expression" dxfId="6" priority="5">
      <formula>$O2=""</formula>
    </cfRule>
  </conditionalFormatting>
  <conditionalFormatting sqref="N281">
    <cfRule type="expression" dxfId="5" priority="4">
      <formula>$O281=""</formula>
    </cfRule>
  </conditionalFormatting>
  <conditionalFormatting sqref="N282:N283">
    <cfRule type="expression" dxfId="4" priority="3">
      <formula>$O282=""</formula>
    </cfRule>
  </conditionalFormatting>
  <conditionalFormatting sqref="N284:N285">
    <cfRule type="expression" dxfId="3" priority="2">
      <formula>$O284=""</formula>
    </cfRule>
  </conditionalFormatting>
  <conditionalFormatting sqref="N286:N294">
    <cfRule type="expression" dxfId="2" priority="1">
      <formula>$O286=""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A6C65-2E57-47D3-931A-4B9AE7DDF994}">
  <sheetPr codeName="Sheet12"/>
  <dimension ref="A1:V466"/>
  <sheetViews>
    <sheetView workbookViewId="0"/>
  </sheetViews>
  <sheetFormatPr defaultColWidth="9.140625" defaultRowHeight="15.75" x14ac:dyDescent="0.25"/>
  <cols>
    <col min="1" max="15" width="13.7109375" style="24" customWidth="1"/>
    <col min="16" max="16" width="23.85546875" style="102" bestFit="1" customWidth="1"/>
    <col min="17" max="17" width="18.28515625" style="13" customWidth="1"/>
    <col min="18" max="18" width="22.28515625" style="13" customWidth="1"/>
    <col min="19" max="19" width="12.5703125" style="13" customWidth="1"/>
    <col min="20" max="20" width="16.7109375" style="102" customWidth="1"/>
    <col min="21" max="21" width="19.28515625" style="13" customWidth="1"/>
    <col min="22" max="22" width="16" style="13" customWidth="1"/>
    <col min="23" max="16384" width="9.140625" style="24"/>
  </cols>
  <sheetData>
    <row r="1" spans="1:22" s="2" customFormat="1" ht="15.95" customHeight="1" x14ac:dyDescent="0.25">
      <c r="P1" s="90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91"/>
      <c r="R2" s="91"/>
      <c r="S2" s="91"/>
      <c r="T2" s="91"/>
      <c r="U2" s="91"/>
      <c r="V2" s="91"/>
    </row>
    <row r="3" spans="1:22" s="5" customFormat="1" ht="15.95" customHeight="1" x14ac:dyDescent="0.25">
      <c r="P3" s="4"/>
      <c r="Q3" s="91"/>
      <c r="R3" s="91"/>
      <c r="S3" s="91"/>
      <c r="T3" s="91"/>
      <c r="U3" s="91"/>
      <c r="V3" s="91"/>
    </row>
    <row r="4" spans="1:22" s="8" customFormat="1" ht="15.95" customHeight="1" x14ac:dyDescent="0.25">
      <c r="P4" s="7"/>
      <c r="Q4" s="92"/>
      <c r="R4" s="92"/>
      <c r="S4" s="92"/>
      <c r="T4" s="92"/>
      <c r="U4" s="92"/>
      <c r="V4" s="92"/>
    </row>
    <row r="5" spans="1:22" s="21" customFormat="1" ht="43.5" customHeight="1" x14ac:dyDescent="0.25">
      <c r="P5" s="93" t="s">
        <v>0</v>
      </c>
      <c r="Q5" s="94" t="s">
        <v>1</v>
      </c>
      <c r="R5" s="95" t="s">
        <v>3</v>
      </c>
      <c r="S5" s="39"/>
      <c r="T5" s="96" t="s">
        <v>0</v>
      </c>
      <c r="U5" s="97" t="s">
        <v>53</v>
      </c>
      <c r="V5" s="97" t="s">
        <v>54</v>
      </c>
    </row>
    <row r="6" spans="1:22" x14ac:dyDescent="0.25">
      <c r="P6" s="98">
        <v>35826</v>
      </c>
      <c r="Q6" s="99">
        <v>78.342135766735595</v>
      </c>
      <c r="R6" s="100">
        <v>84.287365768164094</v>
      </c>
      <c r="T6" s="98">
        <v>35155</v>
      </c>
      <c r="U6" s="101">
        <v>63.6562595334888</v>
      </c>
      <c r="V6" s="101">
        <v>64.145686234311995</v>
      </c>
    </row>
    <row r="7" spans="1:22" x14ac:dyDescent="0.25">
      <c r="A7" s="186" t="s">
        <v>94</v>
      </c>
      <c r="B7" s="186"/>
      <c r="C7" s="186"/>
      <c r="D7" s="186"/>
      <c r="E7" s="186"/>
      <c r="F7" s="186"/>
      <c r="G7" s="186"/>
      <c r="H7" s="59"/>
      <c r="I7" s="186" t="s">
        <v>95</v>
      </c>
      <c r="J7" s="186"/>
      <c r="K7" s="186"/>
      <c r="L7" s="186"/>
      <c r="M7" s="186"/>
      <c r="N7" s="186"/>
      <c r="O7" s="186"/>
      <c r="P7" s="98">
        <v>35854</v>
      </c>
      <c r="Q7" s="99">
        <v>77.967351112579706</v>
      </c>
      <c r="R7" s="100">
        <v>83.314030281204495</v>
      </c>
      <c r="T7" s="98">
        <v>35246</v>
      </c>
      <c r="U7" s="101">
        <v>64.014427462430604</v>
      </c>
      <c r="V7" s="101">
        <v>63.281200002665301</v>
      </c>
    </row>
    <row r="8" spans="1:22" x14ac:dyDescent="0.25">
      <c r="A8" s="186" t="s">
        <v>74</v>
      </c>
      <c r="B8" s="186"/>
      <c r="C8" s="186"/>
      <c r="D8" s="186"/>
      <c r="E8" s="186"/>
      <c r="F8" s="186"/>
      <c r="G8" s="186"/>
      <c r="H8" s="59"/>
      <c r="I8" s="186" t="s">
        <v>74</v>
      </c>
      <c r="J8" s="186"/>
      <c r="K8" s="186"/>
      <c r="L8" s="186"/>
      <c r="M8" s="186"/>
      <c r="N8" s="186"/>
      <c r="O8" s="186"/>
      <c r="P8" s="98">
        <v>35885</v>
      </c>
      <c r="Q8" s="99">
        <v>77.716228293391794</v>
      </c>
      <c r="R8" s="100">
        <v>83.003084481341702</v>
      </c>
      <c r="T8" s="98">
        <v>35338</v>
      </c>
      <c r="U8" s="101">
        <v>66.268434217930505</v>
      </c>
      <c r="V8" s="101">
        <v>69.562899354794396</v>
      </c>
    </row>
    <row r="9" spans="1:22" x14ac:dyDescent="0.25">
      <c r="P9" s="98">
        <v>35915</v>
      </c>
      <c r="Q9" s="99">
        <v>78.497707558241999</v>
      </c>
      <c r="R9" s="100">
        <v>83.897053835218898</v>
      </c>
      <c r="T9" s="98">
        <v>35430</v>
      </c>
      <c r="U9" s="101">
        <v>68.485974716884698</v>
      </c>
      <c r="V9" s="101">
        <v>71.576482650764703</v>
      </c>
    </row>
    <row r="10" spans="1:22" x14ac:dyDescent="0.25">
      <c r="P10" s="98">
        <v>35946</v>
      </c>
      <c r="Q10" s="99">
        <v>79.625287401390196</v>
      </c>
      <c r="R10" s="100">
        <v>85.231193278076702</v>
      </c>
      <c r="T10" s="98">
        <v>35520</v>
      </c>
      <c r="U10" s="101">
        <v>68.885920027630206</v>
      </c>
      <c r="V10" s="101">
        <v>71.568008831613199</v>
      </c>
    </row>
    <row r="11" spans="1:22" x14ac:dyDescent="0.25">
      <c r="P11" s="98">
        <v>35976</v>
      </c>
      <c r="Q11" s="99">
        <v>80.840642631153997</v>
      </c>
      <c r="R11" s="100">
        <v>85.352554112079105</v>
      </c>
      <c r="T11" s="98">
        <v>35611</v>
      </c>
      <c r="U11" s="101">
        <v>71.363896886809997</v>
      </c>
      <c r="V11" s="101">
        <v>74.442082277836207</v>
      </c>
    </row>
    <row r="12" spans="1:22" x14ac:dyDescent="0.25">
      <c r="P12" s="98">
        <v>36007</v>
      </c>
      <c r="Q12" s="99">
        <v>80.666035280571407</v>
      </c>
      <c r="R12" s="100">
        <v>85.163748513910093</v>
      </c>
      <c r="T12" s="98">
        <v>35703</v>
      </c>
      <c r="U12" s="101">
        <v>73.264743205077394</v>
      </c>
      <c r="V12" s="101">
        <v>79.212913537195007</v>
      </c>
    </row>
    <row r="13" spans="1:22" x14ac:dyDescent="0.25">
      <c r="P13" s="98">
        <v>36038</v>
      </c>
      <c r="Q13" s="99">
        <v>79.928342167388493</v>
      </c>
      <c r="R13" s="100">
        <v>83.791381292995297</v>
      </c>
      <c r="T13" s="98">
        <v>35795</v>
      </c>
      <c r="U13" s="101">
        <v>78.226785620453299</v>
      </c>
      <c r="V13" s="101">
        <v>83.705271369181204</v>
      </c>
    </row>
    <row r="14" spans="1:22" x14ac:dyDescent="0.25">
      <c r="P14" s="98">
        <v>36068</v>
      </c>
      <c r="Q14" s="99">
        <v>79.529098815865297</v>
      </c>
      <c r="R14" s="100">
        <v>84.924545642931406</v>
      </c>
      <c r="T14" s="98">
        <v>35885</v>
      </c>
      <c r="U14" s="101">
        <v>77.130934032288195</v>
      </c>
      <c r="V14" s="101">
        <v>82.461626226709399</v>
      </c>
    </row>
    <row r="15" spans="1:22" x14ac:dyDescent="0.25">
      <c r="P15" s="98">
        <v>36099</v>
      </c>
      <c r="Q15" s="99">
        <v>80.461847514332405</v>
      </c>
      <c r="R15" s="100">
        <v>85.821466516300902</v>
      </c>
      <c r="T15" s="98">
        <v>35976</v>
      </c>
      <c r="U15" s="101">
        <v>80.443564588281006</v>
      </c>
      <c r="V15" s="101">
        <v>85.006399593460898</v>
      </c>
    </row>
    <row r="16" spans="1:22" x14ac:dyDescent="0.25">
      <c r="P16" s="98">
        <v>36129</v>
      </c>
      <c r="Q16" s="99">
        <v>82.356383812175807</v>
      </c>
      <c r="R16" s="100">
        <v>89.811386598436599</v>
      </c>
      <c r="T16" s="98">
        <v>36068</v>
      </c>
      <c r="U16" s="101">
        <v>79.386903093292801</v>
      </c>
      <c r="V16" s="101">
        <v>84.384536820150203</v>
      </c>
    </row>
    <row r="17" spans="16:22" x14ac:dyDescent="0.25">
      <c r="P17" s="98">
        <v>36160</v>
      </c>
      <c r="Q17" s="99">
        <v>83.789940740636197</v>
      </c>
      <c r="R17" s="100">
        <v>91.565068590821795</v>
      </c>
      <c r="T17" s="98">
        <v>36160</v>
      </c>
      <c r="U17" s="101">
        <v>83.973270238956502</v>
      </c>
      <c r="V17" s="101">
        <v>91.964604502055295</v>
      </c>
    </row>
    <row r="18" spans="16:22" x14ac:dyDescent="0.25">
      <c r="P18" s="98">
        <v>36191</v>
      </c>
      <c r="Q18" s="99">
        <v>84.165512353485596</v>
      </c>
      <c r="R18" s="100">
        <v>92.213300566917098</v>
      </c>
      <c r="T18" s="98">
        <v>36250</v>
      </c>
      <c r="U18" s="101">
        <v>83.310403321377294</v>
      </c>
      <c r="V18" s="101">
        <v>86.163574092764193</v>
      </c>
    </row>
    <row r="19" spans="16:22" x14ac:dyDescent="0.25">
      <c r="P19" s="98">
        <v>36219</v>
      </c>
      <c r="Q19" s="99">
        <v>83.719020077303</v>
      </c>
      <c r="R19" s="100">
        <v>88.358793830020005</v>
      </c>
      <c r="T19" s="98">
        <v>36341</v>
      </c>
      <c r="U19" s="101">
        <v>87.174967871661906</v>
      </c>
      <c r="V19" s="101">
        <v>92.438499636994194</v>
      </c>
    </row>
    <row r="20" spans="16:22" x14ac:dyDescent="0.25">
      <c r="P20" s="98">
        <v>36250</v>
      </c>
      <c r="Q20" s="99">
        <v>83.872808571722999</v>
      </c>
      <c r="R20" s="100">
        <v>86.613443387140705</v>
      </c>
      <c r="T20" s="98">
        <v>36433</v>
      </c>
      <c r="U20" s="101">
        <v>88.744674392301405</v>
      </c>
      <c r="V20" s="101">
        <v>94.914809676320004</v>
      </c>
    </row>
    <row r="21" spans="16:22" x14ac:dyDescent="0.25">
      <c r="P21" s="98">
        <v>36280</v>
      </c>
      <c r="Q21" s="99">
        <v>84.879593526771004</v>
      </c>
      <c r="R21" s="100">
        <v>86.360214577558693</v>
      </c>
      <c r="T21" s="98">
        <v>36525</v>
      </c>
      <c r="U21" s="101">
        <v>90.552498324550797</v>
      </c>
      <c r="V21" s="101">
        <v>94.735649901451794</v>
      </c>
    </row>
    <row r="22" spans="16:22" x14ac:dyDescent="0.25">
      <c r="P22" s="98">
        <v>36311</v>
      </c>
      <c r="Q22" s="99">
        <v>86.466870521197805</v>
      </c>
      <c r="R22" s="100">
        <v>91.044839544873</v>
      </c>
      <c r="T22" s="98">
        <v>36616</v>
      </c>
      <c r="U22" s="101">
        <v>92.617851755920498</v>
      </c>
      <c r="V22" s="101">
        <v>96.573392137494693</v>
      </c>
    </row>
    <row r="23" spans="16:22" x14ac:dyDescent="0.25">
      <c r="P23" s="98">
        <v>36341</v>
      </c>
      <c r="Q23" s="99">
        <v>87.748278063818901</v>
      </c>
      <c r="R23" s="100">
        <v>93.5573911684899</v>
      </c>
      <c r="T23" s="98">
        <v>36707</v>
      </c>
      <c r="U23" s="101">
        <v>96.827618544752596</v>
      </c>
      <c r="V23" s="101">
        <v>101.013192329509</v>
      </c>
    </row>
    <row r="24" spans="16:22" x14ac:dyDescent="0.25">
      <c r="P24" s="98">
        <v>36372</v>
      </c>
      <c r="Q24" s="99">
        <v>88.417936881649197</v>
      </c>
      <c r="R24" s="100">
        <v>96.388818819226699</v>
      </c>
      <c r="T24" s="98">
        <v>36799</v>
      </c>
      <c r="U24" s="101">
        <v>96.594651884417004</v>
      </c>
      <c r="V24" s="101">
        <v>102.08247843823101</v>
      </c>
    </row>
    <row r="25" spans="16:22" x14ac:dyDescent="0.25">
      <c r="P25" s="98">
        <v>36403</v>
      </c>
      <c r="Q25" s="99">
        <v>88.584176528999194</v>
      </c>
      <c r="R25" s="100">
        <v>94.786809555460906</v>
      </c>
      <c r="T25" s="98">
        <v>36891</v>
      </c>
      <c r="U25" s="101">
        <v>100</v>
      </c>
      <c r="V25" s="101">
        <v>100</v>
      </c>
    </row>
    <row r="26" spans="16:22" x14ac:dyDescent="0.25">
      <c r="P26" s="98">
        <v>36433</v>
      </c>
      <c r="Q26" s="99">
        <v>88.926636535854797</v>
      </c>
      <c r="R26" s="100">
        <v>94.986385836564196</v>
      </c>
      <c r="T26" s="98">
        <v>36981</v>
      </c>
      <c r="U26" s="101">
        <v>99.747525077692401</v>
      </c>
      <c r="V26" s="101">
        <v>103.982817521941</v>
      </c>
    </row>
    <row r="27" spans="16:22" x14ac:dyDescent="0.25">
      <c r="P27" s="98">
        <v>36464</v>
      </c>
      <c r="Q27" s="99">
        <v>89.404631584232206</v>
      </c>
      <c r="R27" s="100">
        <v>93.5481940815326</v>
      </c>
      <c r="T27" s="98">
        <v>37072</v>
      </c>
      <c r="U27" s="101">
        <v>101.441768407712</v>
      </c>
      <c r="V27" s="101">
        <v>102.081896324935</v>
      </c>
    </row>
    <row r="28" spans="16:22" x14ac:dyDescent="0.25">
      <c r="P28" s="98">
        <v>36494</v>
      </c>
      <c r="Q28" s="99">
        <v>90.556443897787602</v>
      </c>
      <c r="R28" s="100">
        <v>95.811582060378498</v>
      </c>
      <c r="T28" s="98">
        <v>37164</v>
      </c>
      <c r="U28" s="101">
        <v>106.194865678189</v>
      </c>
      <c r="V28" s="101">
        <v>106.64460549847701</v>
      </c>
    </row>
    <row r="29" spans="16:22" x14ac:dyDescent="0.25">
      <c r="P29" s="98">
        <v>36525</v>
      </c>
      <c r="Q29" s="99">
        <v>91.185753522222001</v>
      </c>
      <c r="R29" s="100">
        <v>95.834010243131701</v>
      </c>
      <c r="T29" s="98">
        <v>37256</v>
      </c>
      <c r="U29" s="101">
        <v>103.070075753224</v>
      </c>
      <c r="V29" s="101">
        <v>101.183789618717</v>
      </c>
    </row>
    <row r="30" spans="16:22" x14ac:dyDescent="0.25">
      <c r="P30" s="98">
        <v>36556</v>
      </c>
      <c r="Q30" s="99">
        <v>92.257501047390406</v>
      </c>
      <c r="R30" s="100">
        <v>98.092324691528503</v>
      </c>
      <c r="T30" s="98">
        <v>37346</v>
      </c>
      <c r="U30" s="101">
        <v>107.119647088531</v>
      </c>
      <c r="V30" s="101">
        <v>101.276713610334</v>
      </c>
    </row>
    <row r="31" spans="16:22" x14ac:dyDescent="0.25">
      <c r="P31" s="98">
        <v>36585</v>
      </c>
      <c r="Q31" s="99">
        <v>92.582165004063995</v>
      </c>
      <c r="R31" s="100">
        <v>97.349252183313695</v>
      </c>
      <c r="T31" s="98">
        <v>37437</v>
      </c>
      <c r="U31" s="101">
        <v>108.925071441442</v>
      </c>
      <c r="V31" s="101">
        <v>99.072665580300793</v>
      </c>
    </row>
    <row r="32" spans="16:22" x14ac:dyDescent="0.25">
      <c r="P32" s="98">
        <v>36616</v>
      </c>
      <c r="Q32" s="99">
        <v>93.166283056852905</v>
      </c>
      <c r="R32" s="100">
        <v>97.985356229542802</v>
      </c>
      <c r="T32" s="98">
        <v>37529</v>
      </c>
      <c r="U32" s="101">
        <v>112.836728674493</v>
      </c>
      <c r="V32" s="101">
        <v>106.629291729288</v>
      </c>
    </row>
    <row r="33" spans="16:22" x14ac:dyDescent="0.25">
      <c r="P33" s="98">
        <v>36646</v>
      </c>
      <c r="Q33" s="99">
        <v>93.794643143118805</v>
      </c>
      <c r="R33" s="100">
        <v>96.768048305632604</v>
      </c>
      <c r="T33" s="98">
        <v>37621</v>
      </c>
      <c r="U33" s="101">
        <v>116.664462153778</v>
      </c>
      <c r="V33" s="101">
        <v>107.93370175519</v>
      </c>
    </row>
    <row r="34" spans="16:22" x14ac:dyDescent="0.25">
      <c r="P34" s="98">
        <v>36677</v>
      </c>
      <c r="Q34" s="99">
        <v>95.577599141427697</v>
      </c>
      <c r="R34" s="100">
        <v>98.471319409357605</v>
      </c>
      <c r="T34" s="98">
        <v>37711</v>
      </c>
      <c r="U34" s="101">
        <v>117.996359242108</v>
      </c>
      <c r="V34" s="101">
        <v>110.46190000457</v>
      </c>
    </row>
    <row r="35" spans="16:22" x14ac:dyDescent="0.25">
      <c r="P35" s="98">
        <v>36707</v>
      </c>
      <c r="Q35" s="99">
        <v>97.574492615464806</v>
      </c>
      <c r="R35" s="100">
        <v>101.427688689193</v>
      </c>
      <c r="T35" s="98">
        <v>37802</v>
      </c>
      <c r="U35" s="101">
        <v>122.039328447307</v>
      </c>
      <c r="V35" s="101">
        <v>113.116196235324</v>
      </c>
    </row>
    <row r="36" spans="16:22" x14ac:dyDescent="0.25">
      <c r="P36" s="98">
        <v>36738</v>
      </c>
      <c r="Q36" s="99">
        <v>97.995765346326195</v>
      </c>
      <c r="R36" s="100">
        <v>104.90434975085</v>
      </c>
      <c r="T36" s="98">
        <v>37894</v>
      </c>
      <c r="U36" s="101">
        <v>125.595780161043</v>
      </c>
      <c r="V36" s="101">
        <v>113.736228988801</v>
      </c>
    </row>
    <row r="37" spans="16:22" x14ac:dyDescent="0.25">
      <c r="P37" s="98">
        <v>36769</v>
      </c>
      <c r="Q37" s="99">
        <v>97.605709001825403</v>
      </c>
      <c r="R37" s="100">
        <v>105.693568346435</v>
      </c>
      <c r="T37" s="98">
        <v>37986</v>
      </c>
      <c r="U37" s="101">
        <v>128.36865458252399</v>
      </c>
      <c r="V37" s="101">
        <v>115.757933185159</v>
      </c>
    </row>
    <row r="38" spans="16:22" x14ac:dyDescent="0.25">
      <c r="P38" s="98">
        <v>36799</v>
      </c>
      <c r="Q38" s="99">
        <v>97.062476975292398</v>
      </c>
      <c r="R38" s="100">
        <v>103.597875326039</v>
      </c>
      <c r="T38" s="98">
        <v>38077</v>
      </c>
      <c r="U38" s="101">
        <v>133.39758503724701</v>
      </c>
      <c r="V38" s="101">
        <v>121.264167992533</v>
      </c>
    </row>
    <row r="39" spans="16:22" x14ac:dyDescent="0.25">
      <c r="P39" s="98">
        <v>36830</v>
      </c>
      <c r="Q39" s="99">
        <v>98.178030824574606</v>
      </c>
      <c r="R39" s="100">
        <v>101.292543982192</v>
      </c>
      <c r="T39" s="98">
        <v>38168</v>
      </c>
      <c r="U39" s="101">
        <v>140.349477279513</v>
      </c>
      <c r="V39" s="101">
        <v>124.776582297841</v>
      </c>
    </row>
    <row r="40" spans="16:22" x14ac:dyDescent="0.25">
      <c r="P40" s="98">
        <v>36860</v>
      </c>
      <c r="Q40" s="99">
        <v>99.264593161088797</v>
      </c>
      <c r="R40" s="100">
        <v>99.786856261949296</v>
      </c>
      <c r="T40" s="98">
        <v>38260</v>
      </c>
      <c r="U40" s="101">
        <v>144.38614291120601</v>
      </c>
      <c r="V40" s="101">
        <v>128.73946367015299</v>
      </c>
    </row>
    <row r="41" spans="16:22" x14ac:dyDescent="0.25">
      <c r="P41" s="98">
        <v>36891</v>
      </c>
      <c r="Q41" s="99">
        <v>100</v>
      </c>
      <c r="R41" s="100">
        <v>100</v>
      </c>
      <c r="T41" s="98">
        <v>38352</v>
      </c>
      <c r="U41" s="101">
        <v>144.91723743500199</v>
      </c>
      <c r="V41" s="101">
        <v>128.98314625204799</v>
      </c>
    </row>
    <row r="42" spans="16:22" x14ac:dyDescent="0.25">
      <c r="P42" s="98">
        <v>36922</v>
      </c>
      <c r="Q42" s="99">
        <v>100.091928150632</v>
      </c>
      <c r="R42" s="100">
        <v>101.413595912232</v>
      </c>
      <c r="T42" s="98">
        <v>38442</v>
      </c>
      <c r="U42" s="101">
        <v>155.17553746444301</v>
      </c>
      <c r="V42" s="101">
        <v>134.199671912714</v>
      </c>
    </row>
    <row r="43" spans="16:22" x14ac:dyDescent="0.25">
      <c r="P43" s="98">
        <v>36950</v>
      </c>
      <c r="Q43" s="99">
        <v>100.246206522647</v>
      </c>
      <c r="R43" s="100">
        <v>103.77277436170399</v>
      </c>
      <c r="T43" s="98">
        <v>38533</v>
      </c>
      <c r="U43" s="101">
        <v>160.46018758682999</v>
      </c>
      <c r="V43" s="101">
        <v>139.18580024898</v>
      </c>
    </row>
    <row r="44" spans="16:22" x14ac:dyDescent="0.25">
      <c r="P44" s="98">
        <v>36981</v>
      </c>
      <c r="Q44" s="99">
        <v>100.32740047013399</v>
      </c>
      <c r="R44" s="100">
        <v>104.876193064278</v>
      </c>
      <c r="T44" s="98">
        <v>38625</v>
      </c>
      <c r="U44" s="101">
        <v>164.743299281427</v>
      </c>
      <c r="V44" s="101">
        <v>149.049637260244</v>
      </c>
    </row>
    <row r="45" spans="16:22" x14ac:dyDescent="0.25">
      <c r="P45" s="98">
        <v>37011</v>
      </c>
      <c r="Q45" s="99">
        <v>100.381187836083</v>
      </c>
      <c r="R45" s="100">
        <v>103.846502216807</v>
      </c>
      <c r="T45" s="98">
        <v>38717</v>
      </c>
      <c r="U45" s="101">
        <v>167.171469190805</v>
      </c>
      <c r="V45" s="101">
        <v>149.32748191360801</v>
      </c>
    </row>
    <row r="46" spans="16:22" x14ac:dyDescent="0.25">
      <c r="P46" s="98">
        <v>37042</v>
      </c>
      <c r="Q46" s="99">
        <v>100.759679235722</v>
      </c>
      <c r="R46" s="100">
        <v>102.83740843112599</v>
      </c>
      <c r="T46" s="98">
        <v>38807</v>
      </c>
      <c r="U46" s="101">
        <v>171.65401423268401</v>
      </c>
      <c r="V46" s="101">
        <v>151.20602086991801</v>
      </c>
    </row>
    <row r="47" spans="16:22" x14ac:dyDescent="0.25">
      <c r="P47" s="98">
        <v>37072</v>
      </c>
      <c r="Q47" s="99">
        <v>102.081324959726</v>
      </c>
      <c r="R47" s="100">
        <v>103.13066257104801</v>
      </c>
      <c r="T47" s="98">
        <v>38898</v>
      </c>
      <c r="U47" s="101">
        <v>175.83246172982101</v>
      </c>
      <c r="V47" s="101">
        <v>153.20144940462399</v>
      </c>
    </row>
    <row r="48" spans="16:22" x14ac:dyDescent="0.25">
      <c r="P48" s="98">
        <v>37103</v>
      </c>
      <c r="Q48" s="99">
        <v>103.712150391707</v>
      </c>
      <c r="R48" s="100">
        <v>105.51466027986601</v>
      </c>
      <c r="T48" s="98">
        <v>38990</v>
      </c>
      <c r="U48" s="101">
        <v>175.50073111529099</v>
      </c>
      <c r="V48" s="101">
        <v>156.868816842174</v>
      </c>
    </row>
    <row r="49" spans="16:22" x14ac:dyDescent="0.25">
      <c r="P49" s="98">
        <v>37134</v>
      </c>
      <c r="Q49" s="99">
        <v>105.66336745912</v>
      </c>
      <c r="R49" s="100">
        <v>107.800188913897</v>
      </c>
      <c r="T49" s="98">
        <v>39082</v>
      </c>
      <c r="U49" s="101">
        <v>174.88770496181201</v>
      </c>
      <c r="V49" s="101">
        <v>160.743380759621</v>
      </c>
    </row>
    <row r="50" spans="16:22" x14ac:dyDescent="0.25">
      <c r="P50" s="98">
        <v>37164</v>
      </c>
      <c r="Q50" s="99">
        <v>106.687517835449</v>
      </c>
      <c r="R50" s="100">
        <v>107.40103654687201</v>
      </c>
      <c r="T50" s="98">
        <v>39172</v>
      </c>
      <c r="U50" s="101">
        <v>181.37245613555899</v>
      </c>
      <c r="V50" s="101">
        <v>166.411862778624</v>
      </c>
    </row>
    <row r="51" spans="16:22" x14ac:dyDescent="0.25">
      <c r="P51" s="98">
        <v>37195</v>
      </c>
      <c r="Q51" s="99">
        <v>106.32933762840599</v>
      </c>
      <c r="R51" s="100">
        <v>103.602542958749</v>
      </c>
      <c r="T51" s="98">
        <v>39263</v>
      </c>
      <c r="U51" s="101">
        <v>184.25169809836601</v>
      </c>
      <c r="V51" s="101">
        <v>170.37527407179499</v>
      </c>
    </row>
    <row r="52" spans="16:22" x14ac:dyDescent="0.25">
      <c r="P52" s="98">
        <v>37225</v>
      </c>
      <c r="Q52" s="99">
        <v>105.25248329806401</v>
      </c>
      <c r="R52" s="100">
        <v>102.243314282887</v>
      </c>
      <c r="T52" s="98">
        <v>39355</v>
      </c>
      <c r="U52" s="101">
        <v>185.18861855267801</v>
      </c>
      <c r="V52" s="101">
        <v>168.060726461928</v>
      </c>
    </row>
    <row r="53" spans="16:22" x14ac:dyDescent="0.25">
      <c r="P53" s="98">
        <v>37256</v>
      </c>
      <c r="Q53" s="99">
        <v>103.991866763256</v>
      </c>
      <c r="R53" s="100">
        <v>102.27115416445901</v>
      </c>
      <c r="T53" s="98">
        <v>39447</v>
      </c>
      <c r="U53" s="101">
        <v>177.874422354525</v>
      </c>
      <c r="V53" s="101">
        <v>157.389624562893</v>
      </c>
    </row>
    <row r="54" spans="16:22" x14ac:dyDescent="0.25">
      <c r="P54" s="98">
        <v>37287</v>
      </c>
      <c r="Q54" s="99">
        <v>104.369573593045</v>
      </c>
      <c r="R54" s="100">
        <v>104.40794129835901</v>
      </c>
      <c r="T54" s="98">
        <v>39538</v>
      </c>
      <c r="U54" s="101">
        <v>180.165683483115</v>
      </c>
      <c r="V54" s="101">
        <v>162.704097790378</v>
      </c>
    </row>
    <row r="55" spans="16:22" x14ac:dyDescent="0.25">
      <c r="P55" s="98">
        <v>37315</v>
      </c>
      <c r="Q55" s="99">
        <v>105.687676973571</v>
      </c>
      <c r="R55" s="100">
        <v>103.701165161414</v>
      </c>
      <c r="T55" s="98">
        <v>39629</v>
      </c>
      <c r="U55" s="101">
        <v>175.19480344390101</v>
      </c>
      <c r="V55" s="101">
        <v>158.25162260203501</v>
      </c>
    </row>
    <row r="56" spans="16:22" x14ac:dyDescent="0.25">
      <c r="P56" s="98">
        <v>37346</v>
      </c>
      <c r="Q56" s="99">
        <v>107.56811969890499</v>
      </c>
      <c r="R56" s="100">
        <v>101.67853331103299</v>
      </c>
      <c r="T56" s="98">
        <v>39721</v>
      </c>
      <c r="U56" s="101">
        <v>172.83880850066001</v>
      </c>
      <c r="V56" s="101">
        <v>162.51212515997699</v>
      </c>
    </row>
    <row r="57" spans="16:22" x14ac:dyDescent="0.25">
      <c r="P57" s="98">
        <v>37376</v>
      </c>
      <c r="Q57" s="99">
        <v>108.399957419567</v>
      </c>
      <c r="R57" s="100">
        <v>99.809490124746006</v>
      </c>
      <c r="T57" s="98">
        <v>39813</v>
      </c>
      <c r="U57" s="101">
        <v>160.05872366738299</v>
      </c>
      <c r="V57" s="101">
        <v>136.92371015123601</v>
      </c>
    </row>
    <row r="58" spans="16:22" x14ac:dyDescent="0.25">
      <c r="P58" s="98">
        <v>37407</v>
      </c>
      <c r="Q58" s="99">
        <v>109.023890110324</v>
      </c>
      <c r="R58" s="100">
        <v>99.106913837305598</v>
      </c>
      <c r="T58" s="98">
        <v>39903</v>
      </c>
      <c r="U58" s="101">
        <v>147.24821870051599</v>
      </c>
      <c r="V58" s="101">
        <v>119.465532060581</v>
      </c>
    </row>
    <row r="59" spans="16:22" x14ac:dyDescent="0.25">
      <c r="P59" s="98">
        <v>37437</v>
      </c>
      <c r="Q59" s="99">
        <v>109.4944236746</v>
      </c>
      <c r="R59" s="100">
        <v>99.896376769932502</v>
      </c>
      <c r="T59" s="98">
        <v>39994</v>
      </c>
      <c r="U59" s="101">
        <v>145.87286296653801</v>
      </c>
      <c r="V59" s="101">
        <v>115.886644817481</v>
      </c>
    </row>
    <row r="60" spans="16:22" x14ac:dyDescent="0.25">
      <c r="P60" s="98">
        <v>37468</v>
      </c>
      <c r="Q60" s="99">
        <v>110.50928158809</v>
      </c>
      <c r="R60" s="100">
        <v>101.05289698239901</v>
      </c>
      <c r="T60" s="98">
        <v>40086</v>
      </c>
      <c r="U60" s="101">
        <v>139.41355356054399</v>
      </c>
      <c r="V60" s="101">
        <v>103.68297912040801</v>
      </c>
    </row>
    <row r="61" spans="16:22" x14ac:dyDescent="0.25">
      <c r="P61" s="98">
        <v>37499</v>
      </c>
      <c r="Q61" s="99">
        <v>111.769568022348</v>
      </c>
      <c r="R61" s="100">
        <v>104.19263626067701</v>
      </c>
      <c r="T61" s="98">
        <v>40178</v>
      </c>
      <c r="U61" s="101">
        <v>135.36046042353101</v>
      </c>
      <c r="V61" s="101">
        <v>108.54985578598</v>
      </c>
    </row>
    <row r="62" spans="16:22" x14ac:dyDescent="0.25">
      <c r="P62" s="98">
        <v>37529</v>
      </c>
      <c r="Q62" s="99">
        <v>113.252797261154</v>
      </c>
      <c r="R62" s="100">
        <v>106.840462837546</v>
      </c>
      <c r="T62" s="98">
        <v>40268</v>
      </c>
      <c r="U62" s="101">
        <v>137.18040591010501</v>
      </c>
      <c r="V62" s="101">
        <v>105.929374769286</v>
      </c>
    </row>
    <row r="63" spans="16:22" x14ac:dyDescent="0.25">
      <c r="P63" s="98">
        <v>37560</v>
      </c>
      <c r="Q63" s="99">
        <v>114.93158469056399</v>
      </c>
      <c r="R63" s="100">
        <v>109.62492684563099</v>
      </c>
      <c r="T63" s="98">
        <v>40359</v>
      </c>
      <c r="U63" s="101">
        <v>130.248800080194</v>
      </c>
      <c r="V63" s="101">
        <v>115.705041995465</v>
      </c>
    </row>
    <row r="64" spans="16:22" x14ac:dyDescent="0.25">
      <c r="P64" s="98">
        <v>37590</v>
      </c>
      <c r="Q64" s="99">
        <v>116.66615837591701</v>
      </c>
      <c r="R64" s="100">
        <v>109.727039061749</v>
      </c>
      <c r="T64" s="98">
        <v>40451</v>
      </c>
      <c r="U64" s="101">
        <v>130.95238882245701</v>
      </c>
      <c r="V64" s="101">
        <v>110.83743620316601</v>
      </c>
    </row>
    <row r="65" spans="16:22" x14ac:dyDescent="0.25">
      <c r="P65" s="98">
        <v>37621</v>
      </c>
      <c r="Q65" s="99">
        <v>117.654595426893</v>
      </c>
      <c r="R65" s="100">
        <v>108.955529835579</v>
      </c>
      <c r="T65" s="98">
        <v>40543</v>
      </c>
      <c r="U65" s="101">
        <v>130.90376338856001</v>
      </c>
      <c r="V65" s="101">
        <v>123.57978179086</v>
      </c>
    </row>
    <row r="66" spans="16:22" x14ac:dyDescent="0.25">
      <c r="P66" s="98">
        <v>37652</v>
      </c>
      <c r="Q66" s="99">
        <v>117.530394053207</v>
      </c>
      <c r="R66" s="100">
        <v>107.33006940342</v>
      </c>
      <c r="T66" s="98">
        <v>40633</v>
      </c>
      <c r="U66" s="101">
        <v>126.578236587544</v>
      </c>
      <c r="V66" s="101">
        <v>111.005259938843</v>
      </c>
    </row>
    <row r="67" spans="16:22" x14ac:dyDescent="0.25">
      <c r="P67" s="98">
        <v>37680</v>
      </c>
      <c r="Q67" s="99">
        <v>117.429257293169</v>
      </c>
      <c r="R67" s="100">
        <v>107.92452582589</v>
      </c>
      <c r="T67" s="98">
        <v>40724</v>
      </c>
      <c r="U67" s="101">
        <v>129.02696838534601</v>
      </c>
      <c r="V67" s="101">
        <v>116.294006065188</v>
      </c>
    </row>
    <row r="68" spans="16:22" x14ac:dyDescent="0.25">
      <c r="P68" s="98">
        <v>37711</v>
      </c>
      <c r="Q68" s="99">
        <v>118.34742863368599</v>
      </c>
      <c r="R68" s="100">
        <v>110.42021052244</v>
      </c>
      <c r="T68" s="98">
        <v>40816</v>
      </c>
      <c r="U68" s="101">
        <v>131.29504714209401</v>
      </c>
      <c r="V68" s="101">
        <v>120.56905705144599</v>
      </c>
    </row>
    <row r="69" spans="16:22" x14ac:dyDescent="0.25">
      <c r="P69" s="98">
        <v>37741</v>
      </c>
      <c r="Q69" s="99">
        <v>120.114862396631</v>
      </c>
      <c r="R69" s="100">
        <v>113.01701352219099</v>
      </c>
      <c r="T69" s="98">
        <v>40908</v>
      </c>
      <c r="U69" s="101">
        <v>132.16724022467099</v>
      </c>
      <c r="V69" s="101">
        <v>122.94760845785</v>
      </c>
    </row>
    <row r="70" spans="16:22" x14ac:dyDescent="0.25">
      <c r="P70" s="98">
        <v>37772</v>
      </c>
      <c r="Q70" s="99">
        <v>121.760194655471</v>
      </c>
      <c r="R70" s="100">
        <v>114.209546316749</v>
      </c>
      <c r="T70" s="98">
        <v>40999</v>
      </c>
      <c r="U70" s="101">
        <v>129.08520859920901</v>
      </c>
      <c r="V70" s="101">
        <v>117.41514533987799</v>
      </c>
    </row>
    <row r="71" spans="16:22" x14ac:dyDescent="0.25">
      <c r="P71" s="98">
        <v>37802</v>
      </c>
      <c r="Q71" s="99">
        <v>122.64719830030501</v>
      </c>
      <c r="R71" s="100">
        <v>113.663067076088</v>
      </c>
      <c r="T71" s="98">
        <v>41090</v>
      </c>
      <c r="U71" s="101">
        <v>133.117555512726</v>
      </c>
      <c r="V71" s="101">
        <v>125.068948965388</v>
      </c>
    </row>
    <row r="72" spans="16:22" x14ac:dyDescent="0.25">
      <c r="P72" s="98">
        <v>37833</v>
      </c>
      <c r="Q72" s="99">
        <v>123.51842007257299</v>
      </c>
      <c r="R72" s="100">
        <v>112.943489997859</v>
      </c>
      <c r="T72" s="98">
        <v>41182</v>
      </c>
      <c r="U72" s="101">
        <v>135.046344195421</v>
      </c>
      <c r="V72" s="101">
        <v>126.898109686515</v>
      </c>
    </row>
    <row r="73" spans="16:22" x14ac:dyDescent="0.25">
      <c r="P73" s="98">
        <v>37864</v>
      </c>
      <c r="Q73" s="99">
        <v>124.723721035037</v>
      </c>
      <c r="R73" s="100">
        <v>112.79988045150201</v>
      </c>
      <c r="T73" s="98">
        <v>41274</v>
      </c>
      <c r="U73" s="101">
        <v>140.69563091328899</v>
      </c>
      <c r="V73" s="101">
        <v>129.24252994755099</v>
      </c>
    </row>
    <row r="74" spans="16:22" x14ac:dyDescent="0.25">
      <c r="P74" s="98">
        <v>37894</v>
      </c>
      <c r="Q74" s="99">
        <v>126.306635694449</v>
      </c>
      <c r="R74" s="100">
        <v>113.85149249327</v>
      </c>
      <c r="T74" s="98">
        <v>41364</v>
      </c>
      <c r="U74" s="101">
        <v>135.05866782314499</v>
      </c>
      <c r="V74" s="101">
        <v>129.30705387237299</v>
      </c>
    </row>
    <row r="75" spans="16:22" x14ac:dyDescent="0.25">
      <c r="P75" s="98">
        <v>37925</v>
      </c>
      <c r="Q75" s="99">
        <v>127.41556039867901</v>
      </c>
      <c r="R75" s="100">
        <v>115.207556115427</v>
      </c>
      <c r="T75" s="98">
        <v>41455</v>
      </c>
      <c r="U75" s="101">
        <v>145.258378106024</v>
      </c>
      <c r="V75" s="101">
        <v>136.08731616751001</v>
      </c>
    </row>
    <row r="76" spans="16:22" x14ac:dyDescent="0.25">
      <c r="P76" s="98">
        <v>37955</v>
      </c>
      <c r="Q76" s="99">
        <v>127.930904701112</v>
      </c>
      <c r="R76" s="100">
        <v>116.07559814374601</v>
      </c>
      <c r="T76" s="98">
        <v>41547</v>
      </c>
      <c r="U76" s="101">
        <v>146.76109872967101</v>
      </c>
      <c r="V76" s="101">
        <v>135.99066960983501</v>
      </c>
    </row>
    <row r="77" spans="16:22" x14ac:dyDescent="0.25">
      <c r="P77" s="98">
        <v>37986</v>
      </c>
      <c r="Q77" s="99">
        <v>128.48359832329001</v>
      </c>
      <c r="R77" s="100">
        <v>116.24603815056</v>
      </c>
      <c r="T77" s="98">
        <v>41639</v>
      </c>
      <c r="U77" s="101">
        <v>151.65999216396699</v>
      </c>
      <c r="V77" s="101">
        <v>143.44131380048199</v>
      </c>
    </row>
    <row r="78" spans="16:22" x14ac:dyDescent="0.25">
      <c r="P78" s="98">
        <v>38017</v>
      </c>
      <c r="Q78" s="99">
        <v>129.50181348739801</v>
      </c>
      <c r="R78" s="100">
        <v>116.56930746362001</v>
      </c>
      <c r="T78" s="98">
        <v>41729</v>
      </c>
      <c r="U78" s="101">
        <v>154.17537064685601</v>
      </c>
      <c r="V78" s="101">
        <v>145.28002612034399</v>
      </c>
    </row>
    <row r="79" spans="16:22" x14ac:dyDescent="0.25">
      <c r="P79" s="98">
        <v>38046</v>
      </c>
      <c r="Q79" s="99">
        <v>131.964099198811</v>
      </c>
      <c r="R79" s="100">
        <v>118.99357564256</v>
      </c>
      <c r="T79" s="98">
        <v>41820</v>
      </c>
      <c r="U79" s="101">
        <v>158.74006615720899</v>
      </c>
      <c r="V79" s="101">
        <v>150.773716301641</v>
      </c>
    </row>
    <row r="80" spans="16:22" x14ac:dyDescent="0.25">
      <c r="P80" s="98">
        <v>38077</v>
      </c>
      <c r="Q80" s="99">
        <v>134.50274323239799</v>
      </c>
      <c r="R80" s="100">
        <v>121.89296246235</v>
      </c>
      <c r="T80" s="98">
        <v>41912</v>
      </c>
      <c r="U80" s="101">
        <v>163.56370782257099</v>
      </c>
      <c r="V80" s="101">
        <v>152.19904237908599</v>
      </c>
    </row>
    <row r="81" spans="16:22" x14ac:dyDescent="0.25">
      <c r="P81" s="98">
        <v>38107</v>
      </c>
      <c r="Q81" s="99">
        <v>137.15842037196501</v>
      </c>
      <c r="R81" s="100">
        <v>124.114819849488</v>
      </c>
      <c r="T81" s="98">
        <v>42004</v>
      </c>
      <c r="U81" s="101">
        <v>166.95901309807701</v>
      </c>
      <c r="V81" s="101">
        <v>159.24378564063801</v>
      </c>
    </row>
    <row r="82" spans="16:22" x14ac:dyDescent="0.25">
      <c r="P82" s="98">
        <v>38138</v>
      </c>
      <c r="Q82" s="99">
        <v>138.77453946811099</v>
      </c>
      <c r="R82" s="100">
        <v>124.63584876977301</v>
      </c>
      <c r="T82" s="98">
        <v>42094</v>
      </c>
      <c r="U82" s="101">
        <v>170.03623986155699</v>
      </c>
      <c r="V82" s="101">
        <v>162.51421933359001</v>
      </c>
    </row>
    <row r="83" spans="16:22" x14ac:dyDescent="0.25">
      <c r="P83" s="98">
        <v>38168</v>
      </c>
      <c r="Q83" s="99">
        <v>140.88046696772301</v>
      </c>
      <c r="R83" s="100">
        <v>125.184733260196</v>
      </c>
      <c r="T83" s="98">
        <v>42185</v>
      </c>
      <c r="U83" s="101">
        <v>174.91016159171099</v>
      </c>
      <c r="V83" s="101">
        <v>166.59462775502499</v>
      </c>
    </row>
    <row r="84" spans="16:22" x14ac:dyDescent="0.25">
      <c r="P84" s="98">
        <v>38199</v>
      </c>
      <c r="Q84" s="99">
        <v>142.74599916737699</v>
      </c>
      <c r="R84" s="100">
        <v>125.60880349533601</v>
      </c>
      <c r="T84" s="98">
        <v>42277</v>
      </c>
      <c r="U84" s="101">
        <v>178.62010749882401</v>
      </c>
      <c r="V84" s="101">
        <v>169.087119839754</v>
      </c>
    </row>
    <row r="85" spans="16:22" x14ac:dyDescent="0.25">
      <c r="P85" s="98">
        <v>38230</v>
      </c>
      <c r="Q85" s="99">
        <v>144.997033201862</v>
      </c>
      <c r="R85" s="100">
        <v>127.485155986884</v>
      </c>
      <c r="T85" s="98">
        <v>42369</v>
      </c>
      <c r="U85" s="101">
        <v>179.172352361827</v>
      </c>
      <c r="V85" s="101">
        <v>170.33330617461999</v>
      </c>
    </row>
    <row r="86" spans="16:22" x14ac:dyDescent="0.25">
      <c r="P86" s="98">
        <v>38260</v>
      </c>
      <c r="Q86" s="99">
        <v>145.80652327181201</v>
      </c>
      <c r="R86" s="100">
        <v>129.211305731621</v>
      </c>
      <c r="T86" s="98">
        <v>42460</v>
      </c>
      <c r="U86" s="101">
        <v>184.052438941921</v>
      </c>
      <c r="V86" s="101">
        <v>176.416402179459</v>
      </c>
    </row>
    <row r="87" spans="16:22" x14ac:dyDescent="0.25">
      <c r="P87" s="98">
        <v>38291</v>
      </c>
      <c r="Q87" s="99">
        <v>145.37241656895901</v>
      </c>
      <c r="R87" s="100">
        <v>130.80285479864199</v>
      </c>
      <c r="T87" s="98">
        <v>42551</v>
      </c>
      <c r="U87" s="101">
        <v>187.349946697315</v>
      </c>
      <c r="V87" s="101">
        <v>178.76464962701601</v>
      </c>
    </row>
    <row r="88" spans="16:22" x14ac:dyDescent="0.25">
      <c r="P88" s="98">
        <v>38321</v>
      </c>
      <c r="Q88" s="99">
        <v>145.112435356508</v>
      </c>
      <c r="R88" s="100">
        <v>130.19864055389101</v>
      </c>
      <c r="T88" s="98">
        <v>42643</v>
      </c>
      <c r="U88" s="101">
        <v>194.71983751395101</v>
      </c>
      <c r="V88" s="101">
        <v>185.81757893101701</v>
      </c>
    </row>
    <row r="89" spans="16:22" x14ac:dyDescent="0.25">
      <c r="P89" s="98">
        <v>38352</v>
      </c>
      <c r="Q89" s="99">
        <v>146.35070532235599</v>
      </c>
      <c r="R89" s="100">
        <v>130.34705261825499</v>
      </c>
      <c r="T89" s="98">
        <v>42735</v>
      </c>
      <c r="U89" s="101">
        <v>195.65289187444799</v>
      </c>
      <c r="V89" s="101">
        <v>182.51985859364399</v>
      </c>
    </row>
    <row r="90" spans="16:22" x14ac:dyDescent="0.25">
      <c r="P90" s="98">
        <v>38383</v>
      </c>
      <c r="Q90" s="99">
        <v>149.570099964317</v>
      </c>
      <c r="R90" s="100">
        <v>129.71169571649199</v>
      </c>
      <c r="T90" s="98">
        <v>42825</v>
      </c>
      <c r="U90" s="101">
        <v>204.81118037219301</v>
      </c>
      <c r="V90" s="101">
        <v>190.79165455285801</v>
      </c>
    </row>
    <row r="91" spans="16:22" x14ac:dyDescent="0.25">
      <c r="P91" s="98">
        <v>38411</v>
      </c>
      <c r="Q91" s="99">
        <v>153.46171356307599</v>
      </c>
      <c r="R91" s="100">
        <v>132.66656357118401</v>
      </c>
      <c r="T91" s="98">
        <v>42916</v>
      </c>
      <c r="U91" s="101">
        <v>214.30928247941799</v>
      </c>
      <c r="V91" s="101">
        <v>193.438680433413</v>
      </c>
    </row>
    <row r="92" spans="16:22" x14ac:dyDescent="0.25">
      <c r="P92" s="98">
        <v>38442</v>
      </c>
      <c r="Q92" s="99">
        <v>156.86068371139299</v>
      </c>
      <c r="R92" s="100">
        <v>134.92408618469901</v>
      </c>
      <c r="T92" s="98">
        <v>43008</v>
      </c>
      <c r="U92" s="101">
        <v>215.32950808624199</v>
      </c>
      <c r="V92" s="101">
        <v>199.29884251540301</v>
      </c>
    </row>
    <row r="93" spans="16:22" x14ac:dyDescent="0.25">
      <c r="P93" s="98">
        <v>38472</v>
      </c>
      <c r="Q93" s="99">
        <v>159.030399056541</v>
      </c>
      <c r="R93" s="100">
        <v>137.87148890821101</v>
      </c>
      <c r="T93" s="98">
        <v>43100</v>
      </c>
      <c r="U93" s="101">
        <v>219.64978483460499</v>
      </c>
      <c r="V93" s="101">
        <v>198.05486174171099</v>
      </c>
    </row>
    <row r="94" spans="16:22" x14ac:dyDescent="0.25">
      <c r="P94" s="98">
        <v>38503</v>
      </c>
      <c r="Q94" s="99">
        <v>160.75776878364599</v>
      </c>
      <c r="R94" s="100">
        <v>139.549047789535</v>
      </c>
      <c r="T94" s="98">
        <v>43190</v>
      </c>
      <c r="U94" s="101">
        <v>219.62666973011801</v>
      </c>
      <c r="V94" s="101">
        <v>209.66801687665699</v>
      </c>
    </row>
    <row r="95" spans="16:22" x14ac:dyDescent="0.25">
      <c r="P95" s="98">
        <v>38533</v>
      </c>
      <c r="Q95" s="99">
        <v>162.190267232498</v>
      </c>
      <c r="R95" s="100">
        <v>140.651499429398</v>
      </c>
      <c r="T95" s="98">
        <v>43281</v>
      </c>
      <c r="U95" s="101">
        <v>226.16486218187299</v>
      </c>
      <c r="V95" s="101">
        <v>208.27236496399701</v>
      </c>
    </row>
    <row r="96" spans="16:22" x14ac:dyDescent="0.25">
      <c r="P96" s="98">
        <v>38564</v>
      </c>
      <c r="Q96" s="99">
        <v>163.87785778971099</v>
      </c>
      <c r="R96" s="100">
        <v>143.42772459021899</v>
      </c>
      <c r="T96" s="98">
        <v>43373</v>
      </c>
      <c r="U96" s="101">
        <v>227.66273163519301</v>
      </c>
      <c r="V96" s="101">
        <v>218.54136151604399</v>
      </c>
    </row>
    <row r="97" spans="16:22" x14ac:dyDescent="0.25">
      <c r="P97" s="98">
        <v>38595</v>
      </c>
      <c r="Q97" s="99">
        <v>166.12324126842799</v>
      </c>
      <c r="R97" s="100">
        <v>146.915994461206</v>
      </c>
      <c r="T97" s="98">
        <v>43465</v>
      </c>
      <c r="U97" s="101">
        <v>231.87956581152699</v>
      </c>
      <c r="V97" s="101">
        <v>216.08911628904599</v>
      </c>
    </row>
    <row r="98" spans="16:22" x14ac:dyDescent="0.25">
      <c r="P98" s="98">
        <v>38625</v>
      </c>
      <c r="Q98" s="99">
        <v>167.910042352966</v>
      </c>
      <c r="R98" s="100">
        <v>151.07926213918799</v>
      </c>
      <c r="T98" s="98">
        <v>43555</v>
      </c>
      <c r="U98" s="101">
        <v>234.49321548119801</v>
      </c>
      <c r="V98" s="101">
        <v>224.98305479837501</v>
      </c>
    </row>
    <row r="99" spans="16:22" x14ac:dyDescent="0.25">
      <c r="P99" s="98">
        <v>38656</v>
      </c>
      <c r="Q99" s="99">
        <v>169.06670219698199</v>
      </c>
      <c r="R99" s="100">
        <v>151.989218191817</v>
      </c>
      <c r="T99" s="98">
        <v>43646</v>
      </c>
      <c r="U99" s="101">
        <v>238.64412057735001</v>
      </c>
      <c r="V99" s="101">
        <v>226.76462160298101</v>
      </c>
    </row>
    <row r="100" spans="16:22" x14ac:dyDescent="0.25">
      <c r="P100" s="98">
        <v>38686</v>
      </c>
      <c r="Q100" s="99">
        <v>169.04954113897799</v>
      </c>
      <c r="R100" s="100">
        <v>151.44788970121601</v>
      </c>
      <c r="T100" s="98">
        <v>43738</v>
      </c>
      <c r="U100" s="101">
        <v>243.83774278771</v>
      </c>
      <c r="V100" s="101">
        <v>226.17132099056201</v>
      </c>
    </row>
    <row r="101" spans="16:22" x14ac:dyDescent="0.25">
      <c r="P101" s="98">
        <v>38717</v>
      </c>
      <c r="Q101" s="99">
        <v>170.49150692486899</v>
      </c>
      <c r="R101" s="100">
        <v>151.03449972484</v>
      </c>
      <c r="T101" s="98">
        <v>43830</v>
      </c>
      <c r="U101" s="101">
        <v>242.12160203045801</v>
      </c>
      <c r="V101" s="101">
        <v>231.901799041575</v>
      </c>
    </row>
    <row r="102" spans="16:22" x14ac:dyDescent="0.25">
      <c r="P102" s="98">
        <v>38748</v>
      </c>
      <c r="Q102" s="99">
        <v>172.157630778569</v>
      </c>
      <c r="R102" s="100">
        <v>151.61241608045299</v>
      </c>
      <c r="T102" s="98">
        <v>43921</v>
      </c>
      <c r="U102" s="101">
        <v>253.06028776838099</v>
      </c>
      <c r="V102" s="101">
        <v>247.97744460688301</v>
      </c>
    </row>
    <row r="103" spans="16:22" x14ac:dyDescent="0.25">
      <c r="P103" s="98">
        <v>38776</v>
      </c>
      <c r="Q103" s="99">
        <v>174.90503196000401</v>
      </c>
      <c r="R103" s="100">
        <v>153.45551856113701</v>
      </c>
      <c r="T103" s="98">
        <v>44012</v>
      </c>
      <c r="U103" s="101">
        <v>248.25222312813</v>
      </c>
      <c r="V103" s="101">
        <v>229.08899299244999</v>
      </c>
    </row>
    <row r="104" spans="16:22" x14ac:dyDescent="0.25">
      <c r="P104" s="98">
        <v>38807</v>
      </c>
      <c r="Q104" s="99">
        <v>175.63215393871999</v>
      </c>
      <c r="R104" s="100">
        <v>153.851412895696</v>
      </c>
      <c r="T104" s="98">
        <v>44104</v>
      </c>
      <c r="U104" s="101">
        <v>255.05874710894099</v>
      </c>
      <c r="V104" s="101">
        <v>245.55038858073499</v>
      </c>
    </row>
    <row r="105" spans="16:22" x14ac:dyDescent="0.25">
      <c r="P105" s="98">
        <v>38837</v>
      </c>
      <c r="Q105" s="99">
        <v>176.814350699812</v>
      </c>
      <c r="R105" s="100">
        <v>154.78035843185401</v>
      </c>
      <c r="T105" s="98">
        <v>44196</v>
      </c>
      <c r="U105" s="101">
        <v>267.13455661678398</v>
      </c>
      <c r="V105" s="101">
        <v>261.56279374282099</v>
      </c>
    </row>
    <row r="106" spans="16:22" x14ac:dyDescent="0.25">
      <c r="P106" s="98">
        <v>38868</v>
      </c>
      <c r="Q106" s="99">
        <v>177.425639519394</v>
      </c>
      <c r="R106" s="100">
        <v>154.48906901272201</v>
      </c>
      <c r="T106" s="98">
        <v>44286</v>
      </c>
      <c r="U106" s="101">
        <v>269.40187067161003</v>
      </c>
      <c r="V106" s="101">
        <v>263.76972209103502</v>
      </c>
    </row>
    <row r="107" spans="16:22" x14ac:dyDescent="0.25">
      <c r="P107" s="98">
        <v>38898</v>
      </c>
      <c r="Q107" s="99">
        <v>179.058908117719</v>
      </c>
      <c r="R107" s="100">
        <v>155.66803326728501</v>
      </c>
      <c r="T107" s="98">
        <v>44377</v>
      </c>
      <c r="U107" s="101">
        <v>280.88969355779699</v>
      </c>
      <c r="V107" s="101">
        <v>272.59599182151499</v>
      </c>
    </row>
    <row r="108" spans="16:22" x14ac:dyDescent="0.25">
      <c r="P108" s="98">
        <v>38929</v>
      </c>
      <c r="Q108" s="99">
        <v>178.833886204159</v>
      </c>
      <c r="R108" s="100">
        <v>155.362308474282</v>
      </c>
      <c r="T108" s="98">
        <v>44469</v>
      </c>
      <c r="U108" s="101">
        <v>294.27283280248201</v>
      </c>
      <c r="V108" s="101">
        <v>292.99012456641401</v>
      </c>
    </row>
    <row r="109" spans="16:22" x14ac:dyDescent="0.25">
      <c r="P109" s="98">
        <v>38960</v>
      </c>
      <c r="Q109" s="99">
        <v>178.22736070767499</v>
      </c>
      <c r="R109" s="100">
        <v>156.45529927771301</v>
      </c>
      <c r="T109" s="98">
        <v>44561</v>
      </c>
      <c r="U109" s="101">
        <v>309.44597987195999</v>
      </c>
      <c r="V109" s="101">
        <v>305.42918917119903</v>
      </c>
    </row>
    <row r="110" spans="16:22" x14ac:dyDescent="0.25">
      <c r="P110" s="98">
        <v>38990</v>
      </c>
      <c r="Q110" s="99">
        <v>176.286778810481</v>
      </c>
      <c r="R110" s="100">
        <v>156.018118336057</v>
      </c>
      <c r="T110" s="98">
        <v>44651</v>
      </c>
      <c r="U110" s="101">
        <v>311.84024816774701</v>
      </c>
      <c r="V110" s="101">
        <v>301.711886288024</v>
      </c>
    </row>
    <row r="111" spans="16:22" x14ac:dyDescent="0.25">
      <c r="P111" s="98">
        <v>39021</v>
      </c>
      <c r="Q111" s="99">
        <v>174.90207960261299</v>
      </c>
      <c r="R111" s="100">
        <v>157.27098003942999</v>
      </c>
      <c r="T111" s="98">
        <v>44742</v>
      </c>
      <c r="U111" s="101">
        <v>332.65318799723099</v>
      </c>
      <c r="V111" s="101">
        <v>332.847670360748</v>
      </c>
    </row>
    <row r="112" spans="16:22" x14ac:dyDescent="0.25">
      <c r="P112" s="98">
        <v>39051</v>
      </c>
      <c r="Q112" s="99">
        <v>175.146781886691</v>
      </c>
      <c r="R112" s="100">
        <v>158.48428624665101</v>
      </c>
      <c r="T112" s="98">
        <v>44834</v>
      </c>
      <c r="U112" s="101">
        <v>333.30519282430402</v>
      </c>
      <c r="V112" s="101">
        <v>330.29331725814097</v>
      </c>
    </row>
    <row r="113" spans="16:22" x14ac:dyDescent="0.25">
      <c r="P113" s="98">
        <v>39082</v>
      </c>
      <c r="Q113" s="99">
        <v>176.76427770018199</v>
      </c>
      <c r="R113" s="100">
        <v>162.119075584429</v>
      </c>
      <c r="T113" s="98">
        <v>44926</v>
      </c>
      <c r="U113" s="101">
        <v>327.70382701273098</v>
      </c>
      <c r="V113" s="101">
        <v>312.60199313384999</v>
      </c>
    </row>
    <row r="114" spans="16:22" x14ac:dyDescent="0.25">
      <c r="P114" s="98">
        <v>39113</v>
      </c>
      <c r="Q114" s="99">
        <v>179.61761259997201</v>
      </c>
      <c r="R114" s="100">
        <v>164.72373758869901</v>
      </c>
      <c r="T114" s="98">
        <v>45016</v>
      </c>
      <c r="U114" s="101">
        <v>328.30548485558501</v>
      </c>
      <c r="V114" s="101">
        <v>286.89468037429799</v>
      </c>
    </row>
    <row r="115" spans="16:22" x14ac:dyDescent="0.25">
      <c r="P115" s="98">
        <v>39141</v>
      </c>
      <c r="Q115" s="99">
        <v>182.01685946617701</v>
      </c>
      <c r="R115" s="100">
        <v>167.44010880282099</v>
      </c>
      <c r="T115" s="98">
        <v>45107</v>
      </c>
      <c r="U115" s="101" t="s">
        <v>75</v>
      </c>
      <c r="V115" s="101" t="s">
        <v>75</v>
      </c>
    </row>
    <row r="116" spans="16:22" x14ac:dyDescent="0.25">
      <c r="P116" s="98">
        <v>39172</v>
      </c>
      <c r="Q116" s="99">
        <v>183.65654600352801</v>
      </c>
      <c r="R116" s="100">
        <v>167.274909037599</v>
      </c>
      <c r="T116" s="98">
        <v>45199</v>
      </c>
      <c r="U116" s="101" t="s">
        <v>75</v>
      </c>
      <c r="V116" s="101" t="s">
        <v>75</v>
      </c>
    </row>
    <row r="117" spans="16:22" x14ac:dyDescent="0.25">
      <c r="P117" s="98">
        <v>39202</v>
      </c>
      <c r="Q117" s="99">
        <v>185.099592882428</v>
      </c>
      <c r="R117" s="100">
        <v>168.25261751727999</v>
      </c>
      <c r="T117" s="98">
        <v>45291</v>
      </c>
      <c r="U117" s="101" t="s">
        <v>75</v>
      </c>
      <c r="V117" s="101" t="s">
        <v>75</v>
      </c>
    </row>
    <row r="118" spans="16:22" x14ac:dyDescent="0.25">
      <c r="P118" s="98">
        <v>39233</v>
      </c>
      <c r="Q118" s="99">
        <v>185.210512597823</v>
      </c>
      <c r="R118" s="100">
        <v>167.85722776668899</v>
      </c>
      <c r="T118" s="98">
        <v>45382</v>
      </c>
      <c r="U118" s="101" t="s">
        <v>75</v>
      </c>
      <c r="V118" s="101" t="s">
        <v>75</v>
      </c>
    </row>
    <row r="119" spans="16:22" x14ac:dyDescent="0.25">
      <c r="P119" s="98">
        <v>39263</v>
      </c>
      <c r="Q119" s="99">
        <v>186.28786396378399</v>
      </c>
      <c r="R119" s="100">
        <v>169.893579254846</v>
      </c>
      <c r="T119" s="98">
        <v>45473</v>
      </c>
      <c r="U119" s="101" t="s">
        <v>75</v>
      </c>
      <c r="V119" s="101" t="s">
        <v>75</v>
      </c>
    </row>
    <row r="120" spans="16:22" x14ac:dyDescent="0.25">
      <c r="P120" s="98">
        <v>39294</v>
      </c>
      <c r="Q120" s="99">
        <v>186.10917100469999</v>
      </c>
      <c r="R120" s="100">
        <v>169.66997811455801</v>
      </c>
      <c r="T120" s="98">
        <v>45565</v>
      </c>
      <c r="U120" s="101" t="s">
        <v>75</v>
      </c>
      <c r="V120" s="101" t="s">
        <v>75</v>
      </c>
    </row>
    <row r="121" spans="16:22" x14ac:dyDescent="0.25">
      <c r="P121" s="98">
        <v>39325</v>
      </c>
      <c r="Q121" s="99">
        <v>187.249368907882</v>
      </c>
      <c r="R121" s="100">
        <v>170.240135849236</v>
      </c>
      <c r="T121" s="98">
        <v>45657</v>
      </c>
      <c r="U121" s="101" t="s">
        <v>75</v>
      </c>
      <c r="V121" s="101" t="s">
        <v>75</v>
      </c>
    </row>
    <row r="122" spans="16:22" x14ac:dyDescent="0.25">
      <c r="P122" s="98">
        <v>39355</v>
      </c>
      <c r="Q122" s="99">
        <v>185.359861457981</v>
      </c>
      <c r="R122" s="100">
        <v>166.435865860912</v>
      </c>
      <c r="T122" s="98">
        <v>45747</v>
      </c>
      <c r="U122" s="101" t="s">
        <v>75</v>
      </c>
      <c r="V122" s="101" t="s">
        <v>75</v>
      </c>
    </row>
    <row r="123" spans="16:22" x14ac:dyDescent="0.25">
      <c r="P123" s="98">
        <v>39386</v>
      </c>
      <c r="Q123" s="99">
        <v>182.05650744967201</v>
      </c>
      <c r="R123" s="100">
        <v>162.21272513301901</v>
      </c>
      <c r="T123" s="98">
        <v>45838</v>
      </c>
      <c r="U123" s="101" t="s">
        <v>75</v>
      </c>
      <c r="V123" s="101" t="s">
        <v>75</v>
      </c>
    </row>
    <row r="124" spans="16:22" x14ac:dyDescent="0.25">
      <c r="P124" s="98">
        <v>39416</v>
      </c>
      <c r="Q124" s="99">
        <v>178.86536778015301</v>
      </c>
      <c r="R124" s="100">
        <v>156.008460417495</v>
      </c>
      <c r="T124" s="98">
        <v>45930</v>
      </c>
      <c r="U124" s="101" t="s">
        <v>75</v>
      </c>
      <c r="V124" s="101" t="s">
        <v>75</v>
      </c>
    </row>
    <row r="125" spans="16:22" x14ac:dyDescent="0.25">
      <c r="P125" s="98">
        <v>39447</v>
      </c>
      <c r="Q125" s="99">
        <v>178.37506635563699</v>
      </c>
      <c r="R125" s="100">
        <v>153.54934884858599</v>
      </c>
      <c r="T125" s="98">
        <v>46022</v>
      </c>
      <c r="U125" s="101" t="s">
        <v>75</v>
      </c>
      <c r="V125" s="101" t="s">
        <v>75</v>
      </c>
    </row>
    <row r="126" spans="16:22" x14ac:dyDescent="0.25">
      <c r="P126" s="98">
        <v>39478</v>
      </c>
      <c r="Q126" s="99">
        <v>180.14740064201499</v>
      </c>
      <c r="R126" s="100">
        <v>153.41459493533199</v>
      </c>
      <c r="T126" s="98">
        <v>46112</v>
      </c>
      <c r="U126" s="101" t="s">
        <v>75</v>
      </c>
      <c r="V126" s="101" t="s">
        <v>75</v>
      </c>
    </row>
    <row r="127" spans="16:22" x14ac:dyDescent="0.25">
      <c r="P127" s="98">
        <v>39507</v>
      </c>
      <c r="Q127" s="99">
        <v>180.445802632484</v>
      </c>
      <c r="R127" s="100">
        <v>158.24958265378001</v>
      </c>
      <c r="T127" s="98"/>
    </row>
    <row r="128" spans="16:22" x14ac:dyDescent="0.25">
      <c r="P128" s="98">
        <v>39538</v>
      </c>
      <c r="Q128" s="99">
        <v>178.55953455860899</v>
      </c>
      <c r="R128" s="100">
        <v>161.298906361468</v>
      </c>
      <c r="T128" s="98"/>
    </row>
    <row r="129" spans="16:20" x14ac:dyDescent="0.25">
      <c r="P129" s="98">
        <v>39568</v>
      </c>
      <c r="Q129" s="99">
        <v>175.320493444959</v>
      </c>
      <c r="R129" s="100">
        <v>161.40217754658099</v>
      </c>
      <c r="T129" s="98"/>
    </row>
    <row r="130" spans="16:20" x14ac:dyDescent="0.25">
      <c r="P130" s="98">
        <v>39599</v>
      </c>
      <c r="Q130" s="99">
        <v>173.62925588837601</v>
      </c>
      <c r="R130" s="100">
        <v>156.871850035509</v>
      </c>
      <c r="T130" s="98"/>
    </row>
    <row r="131" spans="16:20" x14ac:dyDescent="0.25">
      <c r="P131" s="98">
        <v>39629</v>
      </c>
      <c r="Q131" s="99">
        <v>173.10256941115799</v>
      </c>
      <c r="R131" s="100">
        <v>153.84836613608601</v>
      </c>
      <c r="T131" s="98"/>
    </row>
    <row r="132" spans="16:20" x14ac:dyDescent="0.25">
      <c r="P132" s="98">
        <v>39660</v>
      </c>
      <c r="Q132" s="99">
        <v>172.951462210297</v>
      </c>
      <c r="R132" s="100">
        <v>153.43543589781501</v>
      </c>
      <c r="T132" s="98"/>
    </row>
    <row r="133" spans="16:20" x14ac:dyDescent="0.25">
      <c r="P133" s="98">
        <v>39691</v>
      </c>
      <c r="Q133" s="99">
        <v>172.13330701150099</v>
      </c>
      <c r="R133" s="100">
        <v>154.973688670477</v>
      </c>
      <c r="T133" s="98"/>
    </row>
    <row r="134" spans="16:20" x14ac:dyDescent="0.25">
      <c r="P134" s="98">
        <v>39721</v>
      </c>
      <c r="Q134" s="99">
        <v>168.53470521565001</v>
      </c>
      <c r="R134" s="100">
        <v>152.63340708872099</v>
      </c>
      <c r="T134" s="98"/>
    </row>
    <row r="135" spans="16:20" x14ac:dyDescent="0.25">
      <c r="P135" s="98">
        <v>39752</v>
      </c>
      <c r="Q135" s="99">
        <v>164.21120678479099</v>
      </c>
      <c r="R135" s="100">
        <v>144.53245693680401</v>
      </c>
      <c r="T135" s="98"/>
    </row>
    <row r="136" spans="16:20" x14ac:dyDescent="0.25">
      <c r="P136" s="98">
        <v>39782</v>
      </c>
      <c r="Q136" s="99">
        <v>158.22620046778201</v>
      </c>
      <c r="R136" s="100">
        <v>135.363766397582</v>
      </c>
      <c r="T136" s="98"/>
    </row>
    <row r="137" spans="16:20" x14ac:dyDescent="0.25">
      <c r="P137" s="98">
        <v>39813</v>
      </c>
      <c r="Q137" s="99">
        <v>155.31680228860401</v>
      </c>
      <c r="R137" s="100">
        <v>131.60990053191901</v>
      </c>
      <c r="T137" s="98"/>
    </row>
    <row r="138" spans="16:20" x14ac:dyDescent="0.25">
      <c r="P138" s="98">
        <v>39844</v>
      </c>
      <c r="Q138" s="99">
        <v>151.501495631838</v>
      </c>
      <c r="R138" s="100">
        <v>129.91717370583399</v>
      </c>
      <c r="T138" s="98"/>
    </row>
    <row r="139" spans="16:20" x14ac:dyDescent="0.25">
      <c r="P139" s="98">
        <v>39872</v>
      </c>
      <c r="Q139" s="99">
        <v>149.00638576640901</v>
      </c>
      <c r="R139" s="100">
        <v>126.924795894902</v>
      </c>
      <c r="T139" s="98"/>
    </row>
    <row r="140" spans="16:20" x14ac:dyDescent="0.25">
      <c r="P140" s="98">
        <v>39903</v>
      </c>
      <c r="Q140" s="99">
        <v>144.23587517844001</v>
      </c>
      <c r="R140" s="100">
        <v>118.269172120338</v>
      </c>
      <c r="T140" s="98"/>
    </row>
    <row r="141" spans="16:20" x14ac:dyDescent="0.25">
      <c r="P141" s="98">
        <v>39933</v>
      </c>
      <c r="Q141" s="99">
        <v>141.114733772444</v>
      </c>
      <c r="R141" s="100">
        <v>113.132513696046</v>
      </c>
      <c r="T141" s="98"/>
    </row>
    <row r="142" spans="16:20" x14ac:dyDescent="0.25">
      <c r="P142" s="98">
        <v>39964</v>
      </c>
      <c r="Q142" s="99">
        <v>139.14638092364601</v>
      </c>
      <c r="R142" s="100">
        <v>109.796309989683</v>
      </c>
      <c r="T142" s="98"/>
    </row>
    <row r="143" spans="16:20" x14ac:dyDescent="0.25">
      <c r="P143" s="98">
        <v>39994</v>
      </c>
      <c r="Q143" s="99">
        <v>139.6202234271</v>
      </c>
      <c r="R143" s="100">
        <v>110.95860427060001</v>
      </c>
      <c r="T143" s="98"/>
    </row>
    <row r="144" spans="16:20" x14ac:dyDescent="0.25">
      <c r="P144" s="98">
        <v>40025</v>
      </c>
      <c r="Q144" s="99">
        <v>140.07501284372401</v>
      </c>
      <c r="R144" s="100">
        <v>110.159727221737</v>
      </c>
      <c r="T144" s="98"/>
    </row>
    <row r="145" spans="16:20" x14ac:dyDescent="0.25">
      <c r="P145" s="98">
        <v>40056</v>
      </c>
      <c r="Q145" s="99">
        <v>139.157105947693</v>
      </c>
      <c r="R145" s="100">
        <v>108.19871085638501</v>
      </c>
      <c r="T145" s="98"/>
    </row>
    <row r="146" spans="16:20" x14ac:dyDescent="0.25">
      <c r="P146" s="98">
        <v>40086</v>
      </c>
      <c r="Q146" s="99">
        <v>135.27603032373401</v>
      </c>
      <c r="R146" s="100">
        <v>104.148520968949</v>
      </c>
      <c r="T146" s="98"/>
    </row>
    <row r="147" spans="16:20" x14ac:dyDescent="0.25">
      <c r="P147" s="98">
        <v>40117</v>
      </c>
      <c r="Q147" s="99">
        <v>130.59390415831999</v>
      </c>
      <c r="R147" s="100">
        <v>101.051600198963</v>
      </c>
      <c r="T147" s="98"/>
    </row>
    <row r="148" spans="16:20" x14ac:dyDescent="0.25">
      <c r="P148" s="98">
        <v>40147</v>
      </c>
      <c r="Q148" s="99">
        <v>128.643094787953</v>
      </c>
      <c r="R148" s="100">
        <v>100.562076098221</v>
      </c>
      <c r="T148" s="98"/>
    </row>
    <row r="149" spans="16:20" x14ac:dyDescent="0.25">
      <c r="P149" s="98">
        <v>40178</v>
      </c>
      <c r="Q149" s="99">
        <v>129.20290411137501</v>
      </c>
      <c r="R149" s="100">
        <v>101.16726477537</v>
      </c>
      <c r="T149" s="98"/>
    </row>
    <row r="150" spans="16:20" x14ac:dyDescent="0.25">
      <c r="P150" s="98">
        <v>40209</v>
      </c>
      <c r="Q150" s="99">
        <v>131.32769939015799</v>
      </c>
      <c r="R150" s="100">
        <v>101.378630570713</v>
      </c>
      <c r="T150" s="98"/>
    </row>
    <row r="151" spans="16:20" x14ac:dyDescent="0.25">
      <c r="P151" s="98">
        <v>40237</v>
      </c>
      <c r="Q151" s="99">
        <v>132.476275235743</v>
      </c>
      <c r="R151" s="100">
        <v>100.612896512718</v>
      </c>
      <c r="T151" s="98"/>
    </row>
    <row r="152" spans="16:20" x14ac:dyDescent="0.25">
      <c r="P152" s="98">
        <v>40268</v>
      </c>
      <c r="Q152" s="99">
        <v>131.76067793069001</v>
      </c>
      <c r="R152" s="100">
        <v>101.61101786792401</v>
      </c>
      <c r="T152" s="98"/>
    </row>
    <row r="153" spans="16:20" x14ac:dyDescent="0.25">
      <c r="P153" s="98">
        <v>40298</v>
      </c>
      <c r="Q153" s="99">
        <v>129.30405998511301</v>
      </c>
      <c r="R153" s="100">
        <v>105.28751920425</v>
      </c>
      <c r="T153" s="98"/>
    </row>
    <row r="154" spans="16:20" x14ac:dyDescent="0.25">
      <c r="P154" s="98">
        <v>40329</v>
      </c>
      <c r="Q154" s="99">
        <v>125.99992512295999</v>
      </c>
      <c r="R154" s="100">
        <v>107.85912907690999</v>
      </c>
      <c r="T154" s="98"/>
    </row>
    <row r="155" spans="16:20" x14ac:dyDescent="0.25">
      <c r="P155" s="98">
        <v>40359</v>
      </c>
      <c r="Q155" s="99">
        <v>124.11128091976499</v>
      </c>
      <c r="R155" s="100">
        <v>107.65065969935399</v>
      </c>
      <c r="T155" s="98"/>
    </row>
    <row r="156" spans="16:20" x14ac:dyDescent="0.25">
      <c r="P156" s="98">
        <v>40390</v>
      </c>
      <c r="Q156" s="99">
        <v>123.955127657532</v>
      </c>
      <c r="R156" s="100">
        <v>104.55254405039101</v>
      </c>
      <c r="T156" s="98"/>
    </row>
    <row r="157" spans="16:20" x14ac:dyDescent="0.25">
      <c r="P157" s="98">
        <v>40421</v>
      </c>
      <c r="Q157" s="99">
        <v>124.77524222140801</v>
      </c>
      <c r="R157" s="100">
        <v>102.86014114715</v>
      </c>
      <c r="T157" s="98"/>
    </row>
    <row r="158" spans="16:20" x14ac:dyDescent="0.25">
      <c r="P158" s="98">
        <v>40451</v>
      </c>
      <c r="Q158" s="99">
        <v>124.27495246701</v>
      </c>
      <c r="R158" s="100">
        <v>103.23336976802101</v>
      </c>
      <c r="T158" s="98"/>
    </row>
    <row r="159" spans="16:20" x14ac:dyDescent="0.25">
      <c r="P159" s="98">
        <v>40482</v>
      </c>
      <c r="Q159" s="99">
        <v>123.103941092816</v>
      </c>
      <c r="R159" s="100">
        <v>106.100060194119</v>
      </c>
      <c r="T159" s="98"/>
    </row>
    <row r="160" spans="16:20" x14ac:dyDescent="0.25">
      <c r="P160" s="98">
        <v>40512</v>
      </c>
      <c r="Q160" s="99">
        <v>122.346982523674</v>
      </c>
      <c r="R160" s="100">
        <v>109.367426122571</v>
      </c>
      <c r="T160" s="98"/>
    </row>
    <row r="161" spans="16:20" x14ac:dyDescent="0.25">
      <c r="P161" s="98">
        <v>40543</v>
      </c>
      <c r="Q161" s="99">
        <v>122.97418399688399</v>
      </c>
      <c r="R161" s="100">
        <v>111.738236061346</v>
      </c>
      <c r="T161" s="98"/>
    </row>
    <row r="162" spans="16:20" x14ac:dyDescent="0.25">
      <c r="P162" s="98">
        <v>40574</v>
      </c>
      <c r="Q162" s="99">
        <v>122.285322753128</v>
      </c>
      <c r="R162" s="100">
        <v>110.843123032732</v>
      </c>
      <c r="T162" s="98"/>
    </row>
    <row r="163" spans="16:20" x14ac:dyDescent="0.25">
      <c r="P163" s="98">
        <v>40602</v>
      </c>
      <c r="Q163" s="99">
        <v>120.86400975506101</v>
      </c>
      <c r="R163" s="100">
        <v>106.096641587338</v>
      </c>
      <c r="T163" s="98"/>
    </row>
    <row r="164" spans="16:20" x14ac:dyDescent="0.25">
      <c r="P164" s="98">
        <v>40633</v>
      </c>
      <c r="Q164" s="99">
        <v>119.513208441016</v>
      </c>
      <c r="R164" s="100">
        <v>102.281419773644</v>
      </c>
      <c r="T164" s="98"/>
    </row>
    <row r="165" spans="16:20" x14ac:dyDescent="0.25">
      <c r="P165" s="98">
        <v>40663</v>
      </c>
      <c r="Q165" s="99">
        <v>120.0202984495</v>
      </c>
      <c r="R165" s="100">
        <v>101.296017333053</v>
      </c>
      <c r="T165" s="98"/>
    </row>
    <row r="166" spans="16:20" x14ac:dyDescent="0.25">
      <c r="P166" s="98">
        <v>40694</v>
      </c>
      <c r="Q166" s="99">
        <v>120.881610721416</v>
      </c>
      <c r="R166" s="100">
        <v>103.762418147068</v>
      </c>
      <c r="T166" s="98"/>
    </row>
    <row r="167" spans="16:20" x14ac:dyDescent="0.25">
      <c r="P167" s="98">
        <v>40724</v>
      </c>
      <c r="Q167" s="99">
        <v>120.83813751888999</v>
      </c>
      <c r="R167" s="100">
        <v>105.712410047614</v>
      </c>
      <c r="T167" s="98"/>
    </row>
    <row r="168" spans="16:20" x14ac:dyDescent="0.25">
      <c r="P168" s="98">
        <v>40755</v>
      </c>
      <c r="Q168" s="99">
        <v>120.607109290445</v>
      </c>
      <c r="R168" s="100">
        <v>108.25153665373099</v>
      </c>
      <c r="T168" s="98"/>
    </row>
    <row r="169" spans="16:20" x14ac:dyDescent="0.25">
      <c r="P169" s="98">
        <v>40786</v>
      </c>
      <c r="Q169" s="99">
        <v>121.408187959533</v>
      </c>
      <c r="R169" s="100">
        <v>110.028842869152</v>
      </c>
      <c r="T169" s="98"/>
    </row>
    <row r="170" spans="16:20" x14ac:dyDescent="0.25">
      <c r="P170" s="98">
        <v>40816</v>
      </c>
      <c r="Q170" s="99">
        <v>122.934313254239</v>
      </c>
      <c r="R170" s="100">
        <v>111.67954236858</v>
      </c>
      <c r="T170" s="98"/>
    </row>
    <row r="171" spans="16:20" x14ac:dyDescent="0.25">
      <c r="P171" s="98">
        <v>40847</v>
      </c>
      <c r="Q171" s="99">
        <v>124.065697611884</v>
      </c>
      <c r="R171" s="100">
        <v>113.642496086739</v>
      </c>
    </row>
    <row r="172" spans="16:20" x14ac:dyDescent="0.25">
      <c r="P172" s="98">
        <v>40877</v>
      </c>
      <c r="Q172" s="99">
        <v>124.11735598508299</v>
      </c>
      <c r="R172" s="100">
        <v>113.489268643695</v>
      </c>
    </row>
    <row r="173" spans="16:20" x14ac:dyDescent="0.25">
      <c r="P173" s="98">
        <v>40908</v>
      </c>
      <c r="Q173" s="99">
        <v>123.603210681362</v>
      </c>
      <c r="R173" s="100">
        <v>113.87883618262001</v>
      </c>
    </row>
    <row r="174" spans="16:20" x14ac:dyDescent="0.25">
      <c r="P174" s="98">
        <v>40939</v>
      </c>
      <c r="Q174" s="99">
        <v>122.12784157562901</v>
      </c>
      <c r="R174" s="100">
        <v>111.11175255872401</v>
      </c>
    </row>
    <row r="175" spans="16:20" x14ac:dyDescent="0.25">
      <c r="P175" s="98">
        <v>40968</v>
      </c>
      <c r="Q175" s="99">
        <v>120.35658229169</v>
      </c>
      <c r="R175" s="100">
        <v>109.484759673662</v>
      </c>
    </row>
    <row r="176" spans="16:20" x14ac:dyDescent="0.25">
      <c r="P176" s="98">
        <v>40999</v>
      </c>
      <c r="Q176" s="99">
        <v>120.35769454726299</v>
      </c>
      <c r="R176" s="100">
        <v>108.522774336325</v>
      </c>
    </row>
    <row r="177" spans="16:18" x14ac:dyDescent="0.25">
      <c r="P177" s="98">
        <v>41029</v>
      </c>
      <c r="Q177" s="99">
        <v>121.073121267723</v>
      </c>
      <c r="R177" s="100">
        <v>110.121975130547</v>
      </c>
    </row>
    <row r="178" spans="16:18" x14ac:dyDescent="0.25">
      <c r="P178" s="98">
        <v>41060</v>
      </c>
      <c r="Q178" s="99">
        <v>122.58578282534999</v>
      </c>
      <c r="R178" s="100">
        <v>111.273759597504</v>
      </c>
    </row>
    <row r="179" spans="16:18" x14ac:dyDescent="0.25">
      <c r="P179" s="98">
        <v>41090</v>
      </c>
      <c r="Q179" s="99">
        <v>123.240055555651</v>
      </c>
      <c r="R179" s="100">
        <v>112.95178250305101</v>
      </c>
    </row>
    <row r="180" spans="16:18" x14ac:dyDescent="0.25">
      <c r="P180" s="98">
        <v>41121</v>
      </c>
      <c r="Q180" s="99">
        <v>124.25430972914801</v>
      </c>
      <c r="R180" s="100">
        <v>115.062389159671</v>
      </c>
    </row>
    <row r="181" spans="16:18" x14ac:dyDescent="0.25">
      <c r="P181" s="98">
        <v>41152</v>
      </c>
      <c r="Q181" s="99">
        <v>125.37216428368799</v>
      </c>
      <c r="R181" s="100">
        <v>117.19734543788501</v>
      </c>
    </row>
    <row r="182" spans="16:18" x14ac:dyDescent="0.25">
      <c r="P182" s="98">
        <v>41182</v>
      </c>
      <c r="Q182" s="99">
        <v>126.402233345642</v>
      </c>
      <c r="R182" s="100">
        <v>117.09198456079601</v>
      </c>
    </row>
    <row r="183" spans="16:18" x14ac:dyDescent="0.25">
      <c r="P183" s="98">
        <v>41213</v>
      </c>
      <c r="Q183" s="99">
        <v>128.15282395862999</v>
      </c>
      <c r="R183" s="100">
        <v>116.543953556807</v>
      </c>
    </row>
    <row r="184" spans="16:18" x14ac:dyDescent="0.25">
      <c r="P184" s="98">
        <v>41243</v>
      </c>
      <c r="Q184" s="99">
        <v>129.309892967911</v>
      </c>
      <c r="R184" s="100">
        <v>115.61485080573399</v>
      </c>
    </row>
    <row r="185" spans="16:18" x14ac:dyDescent="0.25">
      <c r="P185" s="98">
        <v>41274</v>
      </c>
      <c r="Q185" s="99">
        <v>130.30490987247501</v>
      </c>
      <c r="R185" s="100">
        <v>116.429311309753</v>
      </c>
    </row>
    <row r="186" spans="16:18" x14ac:dyDescent="0.25">
      <c r="P186" s="98">
        <v>41305</v>
      </c>
      <c r="Q186" s="99">
        <v>129.030765514004</v>
      </c>
      <c r="R186" s="100">
        <v>115.78713443703801</v>
      </c>
    </row>
    <row r="187" spans="16:18" x14ac:dyDescent="0.25">
      <c r="P187" s="98">
        <v>41333</v>
      </c>
      <c r="Q187" s="99">
        <v>127.419489857703</v>
      </c>
      <c r="R187" s="100">
        <v>117.099946449614</v>
      </c>
    </row>
    <row r="188" spans="16:18" x14ac:dyDescent="0.25">
      <c r="P188" s="98">
        <v>41364</v>
      </c>
      <c r="Q188" s="99">
        <v>127.12646595325801</v>
      </c>
      <c r="R188" s="100">
        <v>118.525100038784</v>
      </c>
    </row>
    <row r="189" spans="16:18" x14ac:dyDescent="0.25">
      <c r="P189" s="98">
        <v>41394</v>
      </c>
      <c r="Q189" s="99">
        <v>129.24793720034901</v>
      </c>
      <c r="R189" s="100">
        <v>122.308586794341</v>
      </c>
    </row>
    <row r="190" spans="16:18" x14ac:dyDescent="0.25">
      <c r="P190" s="98">
        <v>41425</v>
      </c>
      <c r="Q190" s="99">
        <v>131.982214400174</v>
      </c>
      <c r="R190" s="100">
        <v>123.646401370956</v>
      </c>
    </row>
    <row r="191" spans="16:18" x14ac:dyDescent="0.25">
      <c r="P191" s="98">
        <v>41455</v>
      </c>
      <c r="Q191" s="99">
        <v>134.37421491963701</v>
      </c>
      <c r="R191" s="100">
        <v>124.63430759163199</v>
      </c>
    </row>
    <row r="192" spans="16:18" x14ac:dyDescent="0.25">
      <c r="P192" s="98">
        <v>41486</v>
      </c>
      <c r="Q192" s="99">
        <v>135.34828197474701</v>
      </c>
      <c r="R192" s="100">
        <v>123.654248599878</v>
      </c>
    </row>
    <row r="193" spans="16:18" x14ac:dyDescent="0.25">
      <c r="P193" s="98">
        <v>41517</v>
      </c>
      <c r="Q193" s="99">
        <v>136.19380924053999</v>
      </c>
      <c r="R193" s="100">
        <v>124.028963106847</v>
      </c>
    </row>
    <row r="194" spans="16:18" x14ac:dyDescent="0.25">
      <c r="P194" s="98">
        <v>41547</v>
      </c>
      <c r="Q194" s="99">
        <v>136.97699140613599</v>
      </c>
      <c r="R194" s="100">
        <v>124.560338777442</v>
      </c>
    </row>
    <row r="195" spans="16:18" x14ac:dyDescent="0.25">
      <c r="P195" s="98">
        <v>41578</v>
      </c>
      <c r="Q195" s="99">
        <v>137.65413389201601</v>
      </c>
      <c r="R195" s="100">
        <v>125.796106247187</v>
      </c>
    </row>
    <row r="196" spans="16:18" x14ac:dyDescent="0.25">
      <c r="P196" s="98">
        <v>41608</v>
      </c>
      <c r="Q196" s="99">
        <v>138.55198103081301</v>
      </c>
      <c r="R196" s="100">
        <v>127.368406487893</v>
      </c>
    </row>
    <row r="197" spans="16:18" x14ac:dyDescent="0.25">
      <c r="P197" s="98">
        <v>41639</v>
      </c>
      <c r="Q197" s="99">
        <v>139.83197554978199</v>
      </c>
      <c r="R197" s="100">
        <v>128.32663777866301</v>
      </c>
    </row>
    <row r="198" spans="16:18" x14ac:dyDescent="0.25">
      <c r="P198" s="98">
        <v>41670</v>
      </c>
      <c r="Q198" s="99">
        <v>141.88271850453199</v>
      </c>
      <c r="R198" s="100">
        <v>130.292844141156</v>
      </c>
    </row>
    <row r="199" spans="16:18" x14ac:dyDescent="0.25">
      <c r="P199" s="98">
        <v>41698</v>
      </c>
      <c r="Q199" s="99">
        <v>142.63195296370699</v>
      </c>
      <c r="R199" s="100">
        <v>131.019118902836</v>
      </c>
    </row>
    <row r="200" spans="16:18" x14ac:dyDescent="0.25">
      <c r="P200" s="98">
        <v>41729</v>
      </c>
      <c r="Q200" s="99">
        <v>143.12979757916401</v>
      </c>
      <c r="R200" s="100">
        <v>133.277599509721</v>
      </c>
    </row>
    <row r="201" spans="16:18" x14ac:dyDescent="0.25">
      <c r="P201" s="98">
        <v>41759</v>
      </c>
      <c r="Q201" s="99">
        <v>143.39448465181201</v>
      </c>
      <c r="R201" s="100">
        <v>134.52777211699299</v>
      </c>
    </row>
    <row r="202" spans="16:18" x14ac:dyDescent="0.25">
      <c r="P202" s="98">
        <v>41790</v>
      </c>
      <c r="Q202" s="99">
        <v>145.521353705607</v>
      </c>
      <c r="R202" s="100">
        <v>136.14742823934901</v>
      </c>
    </row>
    <row r="203" spans="16:18" x14ac:dyDescent="0.25">
      <c r="P203" s="98">
        <v>41820</v>
      </c>
      <c r="Q203" s="99">
        <v>147.75733330913499</v>
      </c>
      <c r="R203" s="100">
        <v>136.399313620783</v>
      </c>
    </row>
    <row r="204" spans="16:18" x14ac:dyDescent="0.25">
      <c r="P204" s="98">
        <v>41851</v>
      </c>
      <c r="Q204" s="99">
        <v>150.28389761176899</v>
      </c>
      <c r="R204" s="100">
        <v>136.806316734175</v>
      </c>
    </row>
    <row r="205" spans="16:18" x14ac:dyDescent="0.25">
      <c r="P205" s="98">
        <v>41882</v>
      </c>
      <c r="Q205" s="99">
        <v>151.68845440085801</v>
      </c>
      <c r="R205" s="100">
        <v>137.520002257264</v>
      </c>
    </row>
    <row r="206" spans="16:18" x14ac:dyDescent="0.25">
      <c r="P206" s="98">
        <v>41912</v>
      </c>
      <c r="Q206" s="99">
        <v>153.094139689842</v>
      </c>
      <c r="R206" s="100">
        <v>139.461245638073</v>
      </c>
    </row>
    <row r="207" spans="16:18" x14ac:dyDescent="0.25">
      <c r="P207" s="98">
        <v>41943</v>
      </c>
      <c r="Q207" s="99">
        <v>153.767565524357</v>
      </c>
      <c r="R207" s="100">
        <v>141.333019295063</v>
      </c>
    </row>
    <row r="208" spans="16:18" x14ac:dyDescent="0.25">
      <c r="P208" s="98">
        <v>41973</v>
      </c>
      <c r="Q208" s="99">
        <v>155.06422391694099</v>
      </c>
      <c r="R208" s="100">
        <v>143.91524582836601</v>
      </c>
    </row>
    <row r="209" spans="16:18" x14ac:dyDescent="0.25">
      <c r="P209" s="98">
        <v>42004</v>
      </c>
      <c r="Q209" s="99">
        <v>155.90255696367799</v>
      </c>
      <c r="R209" s="100">
        <v>146.048665488013</v>
      </c>
    </row>
    <row r="210" spans="16:18" x14ac:dyDescent="0.25">
      <c r="P210" s="98">
        <v>42035</v>
      </c>
      <c r="Q210" s="99">
        <v>157.26769616852499</v>
      </c>
      <c r="R210" s="100">
        <v>148.38548409038199</v>
      </c>
    </row>
    <row r="211" spans="16:18" x14ac:dyDescent="0.25">
      <c r="P211" s="98">
        <v>42063</v>
      </c>
      <c r="Q211" s="99">
        <v>157.54672721203599</v>
      </c>
      <c r="R211" s="100">
        <v>148.15866895387501</v>
      </c>
    </row>
    <row r="212" spans="16:18" x14ac:dyDescent="0.25">
      <c r="P212" s="98">
        <v>42094</v>
      </c>
      <c r="Q212" s="99">
        <v>158.46610998328799</v>
      </c>
      <c r="R212" s="100">
        <v>149.03930391109</v>
      </c>
    </row>
    <row r="213" spans="16:18" x14ac:dyDescent="0.25">
      <c r="P213" s="98">
        <v>42124</v>
      </c>
      <c r="Q213" s="99">
        <v>159.353266666851</v>
      </c>
      <c r="R213" s="100">
        <v>149.483984755036</v>
      </c>
    </row>
    <row r="214" spans="16:18" x14ac:dyDescent="0.25">
      <c r="P214" s="98">
        <v>42155</v>
      </c>
      <c r="Q214" s="99">
        <v>161.795454921816</v>
      </c>
      <c r="R214" s="100">
        <v>151.59146081031099</v>
      </c>
    </row>
    <row r="215" spans="16:18" x14ac:dyDescent="0.25">
      <c r="P215" s="98">
        <v>42185</v>
      </c>
      <c r="Q215" s="99">
        <v>164.154952251183</v>
      </c>
      <c r="R215" s="100">
        <v>152.19689742761901</v>
      </c>
    </row>
    <row r="216" spans="16:18" x14ac:dyDescent="0.25">
      <c r="P216" s="98">
        <v>42216</v>
      </c>
      <c r="Q216" s="99">
        <v>166.51441673420501</v>
      </c>
      <c r="R216" s="100">
        <v>153.977578723059</v>
      </c>
    </row>
    <row r="217" spans="16:18" x14ac:dyDescent="0.25">
      <c r="P217" s="98">
        <v>42247</v>
      </c>
      <c r="Q217" s="99">
        <v>167.57038934577</v>
      </c>
      <c r="R217" s="100">
        <v>155.22081447187799</v>
      </c>
    </row>
    <row r="218" spans="16:18" x14ac:dyDescent="0.25">
      <c r="P218" s="98">
        <v>42277</v>
      </c>
      <c r="Q218" s="99">
        <v>167.29601744609201</v>
      </c>
      <c r="R218" s="100">
        <v>155.48498649631199</v>
      </c>
    </row>
    <row r="219" spans="16:18" x14ac:dyDescent="0.25">
      <c r="P219" s="98">
        <v>42308</v>
      </c>
      <c r="Q219" s="99">
        <v>165.788832947093</v>
      </c>
      <c r="R219" s="100">
        <v>153.43713898573699</v>
      </c>
    </row>
    <row r="220" spans="16:18" x14ac:dyDescent="0.25">
      <c r="P220" s="98">
        <v>42338</v>
      </c>
      <c r="Q220" s="99">
        <v>165.889756810504</v>
      </c>
      <c r="R220" s="100">
        <v>152.942468426521</v>
      </c>
    </row>
    <row r="221" spans="16:18" x14ac:dyDescent="0.25">
      <c r="P221" s="98">
        <v>42369</v>
      </c>
      <c r="Q221" s="99">
        <v>167.69993980614501</v>
      </c>
      <c r="R221" s="100">
        <v>155.00103822054601</v>
      </c>
    </row>
    <row r="222" spans="16:18" x14ac:dyDescent="0.25">
      <c r="P222" s="98">
        <v>42400</v>
      </c>
      <c r="Q222" s="99">
        <v>171.50216373459199</v>
      </c>
      <c r="R222" s="100">
        <v>159.74711951998799</v>
      </c>
    </row>
    <row r="223" spans="16:18" x14ac:dyDescent="0.25">
      <c r="P223" s="98">
        <v>42429</v>
      </c>
      <c r="Q223" s="99">
        <v>173.04693887066199</v>
      </c>
      <c r="R223" s="100">
        <v>162.08133788916501</v>
      </c>
    </row>
    <row r="224" spans="16:18" x14ac:dyDescent="0.25">
      <c r="P224" s="98">
        <v>42460</v>
      </c>
      <c r="Q224" s="99">
        <v>172.808219015736</v>
      </c>
      <c r="R224" s="100">
        <v>161.78111074993399</v>
      </c>
    </row>
    <row r="225" spans="16:18" x14ac:dyDescent="0.25">
      <c r="P225" s="98">
        <v>42490</v>
      </c>
      <c r="Q225" s="99">
        <v>171.29356143376501</v>
      </c>
      <c r="R225" s="100">
        <v>159.509976079853</v>
      </c>
    </row>
    <row r="226" spans="16:18" x14ac:dyDescent="0.25">
      <c r="P226" s="98">
        <v>42521</v>
      </c>
      <c r="Q226" s="99">
        <v>172.656814249288</v>
      </c>
      <c r="R226" s="100">
        <v>160.201723840087</v>
      </c>
    </row>
    <row r="227" spans="16:18" x14ac:dyDescent="0.25">
      <c r="P227" s="98">
        <v>42551</v>
      </c>
      <c r="Q227" s="99">
        <v>175.33359864946101</v>
      </c>
      <c r="R227" s="100">
        <v>162.51964850492399</v>
      </c>
    </row>
    <row r="228" spans="16:18" x14ac:dyDescent="0.25">
      <c r="P228" s="98">
        <v>42582</v>
      </c>
      <c r="Q228" s="99">
        <v>179.86293305965401</v>
      </c>
      <c r="R228" s="100">
        <v>166.344754881847</v>
      </c>
    </row>
    <row r="229" spans="16:18" x14ac:dyDescent="0.25">
      <c r="P229" s="98">
        <v>42613</v>
      </c>
      <c r="Q229" s="99">
        <v>182.32301956483201</v>
      </c>
      <c r="R229" s="100">
        <v>168.66334399813601</v>
      </c>
    </row>
    <row r="230" spans="16:18" x14ac:dyDescent="0.25">
      <c r="P230" s="98">
        <v>42643</v>
      </c>
      <c r="Q230" s="99">
        <v>183.680727721875</v>
      </c>
      <c r="R230" s="100">
        <v>169.83812651792701</v>
      </c>
    </row>
    <row r="231" spans="16:18" x14ac:dyDescent="0.25">
      <c r="P231" s="98">
        <v>42674</v>
      </c>
      <c r="Q231" s="99">
        <v>182.60405669700401</v>
      </c>
      <c r="R231" s="100">
        <v>168.764533480886</v>
      </c>
    </row>
    <row r="232" spans="16:18" x14ac:dyDescent="0.25">
      <c r="P232" s="98">
        <v>42704</v>
      </c>
      <c r="Q232" s="99">
        <v>182.419053997758</v>
      </c>
      <c r="R232" s="100">
        <v>167.162751191339</v>
      </c>
    </row>
    <row r="233" spans="16:18" x14ac:dyDescent="0.25">
      <c r="P233" s="98">
        <v>42735</v>
      </c>
      <c r="Q233" s="99">
        <v>183.552300390998</v>
      </c>
      <c r="R233" s="100">
        <v>166.079767332823</v>
      </c>
    </row>
    <row r="234" spans="16:18" x14ac:dyDescent="0.25">
      <c r="P234" s="98">
        <v>42766</v>
      </c>
      <c r="Q234" s="99">
        <v>187.33171418330801</v>
      </c>
      <c r="R234" s="100">
        <v>167.805958361248</v>
      </c>
    </row>
    <row r="235" spans="16:18" x14ac:dyDescent="0.25">
      <c r="P235" s="98">
        <v>42794</v>
      </c>
      <c r="Q235" s="99">
        <v>191.52849964711899</v>
      </c>
      <c r="R235" s="100">
        <v>171.455126490753</v>
      </c>
    </row>
    <row r="236" spans="16:18" x14ac:dyDescent="0.25">
      <c r="P236" s="98">
        <v>42825</v>
      </c>
      <c r="Q236" s="99">
        <v>193.97497417709599</v>
      </c>
      <c r="R236" s="100">
        <v>175.13944623818199</v>
      </c>
    </row>
    <row r="237" spans="16:18" x14ac:dyDescent="0.25">
      <c r="P237" s="98">
        <v>42855</v>
      </c>
      <c r="Q237" s="99">
        <v>195.36861444677299</v>
      </c>
      <c r="R237" s="100">
        <v>176.77519259738099</v>
      </c>
    </row>
    <row r="238" spans="16:18" x14ac:dyDescent="0.25">
      <c r="P238" s="98">
        <v>42886</v>
      </c>
      <c r="Q238" s="99">
        <v>197.70596085500799</v>
      </c>
      <c r="R238" s="100">
        <v>176.50755389356399</v>
      </c>
    </row>
    <row r="239" spans="16:18" x14ac:dyDescent="0.25">
      <c r="P239" s="98">
        <v>42916</v>
      </c>
      <c r="Q239" s="99">
        <v>202.41956390590701</v>
      </c>
      <c r="R239" s="100">
        <v>176.82543270732</v>
      </c>
    </row>
    <row r="240" spans="16:18" x14ac:dyDescent="0.25">
      <c r="P240" s="98">
        <v>42947</v>
      </c>
      <c r="Q240" s="99">
        <v>205.77506620173099</v>
      </c>
      <c r="R240" s="100">
        <v>177.23039883861199</v>
      </c>
    </row>
    <row r="241" spans="16:18" x14ac:dyDescent="0.25">
      <c r="P241" s="98">
        <v>42978</v>
      </c>
      <c r="Q241" s="99">
        <v>206.30509337118301</v>
      </c>
      <c r="R241" s="100">
        <v>179.91452373870399</v>
      </c>
    </row>
    <row r="242" spans="16:18" x14ac:dyDescent="0.25">
      <c r="P242" s="98">
        <v>43008</v>
      </c>
      <c r="Q242" s="99">
        <v>203.850675438785</v>
      </c>
      <c r="R242" s="100">
        <v>181.25684682300999</v>
      </c>
    </row>
    <row r="243" spans="16:18" x14ac:dyDescent="0.25">
      <c r="P243" s="98">
        <v>43039</v>
      </c>
      <c r="Q243" s="99">
        <v>202.48117143800201</v>
      </c>
      <c r="R243" s="100">
        <v>182.80973729577201</v>
      </c>
    </row>
    <row r="244" spans="16:18" x14ac:dyDescent="0.25">
      <c r="P244" s="98">
        <v>43069</v>
      </c>
      <c r="Q244" s="99">
        <v>203.77503450173299</v>
      </c>
      <c r="R244" s="100">
        <v>180.828059542982</v>
      </c>
    </row>
    <row r="245" spans="16:18" x14ac:dyDescent="0.25">
      <c r="P245" s="98">
        <v>43100</v>
      </c>
      <c r="Q245" s="99">
        <v>206.91230400611599</v>
      </c>
      <c r="R245" s="100">
        <v>181.213001853604</v>
      </c>
    </row>
    <row r="246" spans="16:18" x14ac:dyDescent="0.25">
      <c r="P246" s="98">
        <v>43131</v>
      </c>
      <c r="Q246" s="99">
        <v>210.19793037653</v>
      </c>
      <c r="R246" s="100">
        <v>183.38588589117001</v>
      </c>
    </row>
    <row r="247" spans="16:18" x14ac:dyDescent="0.25">
      <c r="P247" s="98">
        <v>43159</v>
      </c>
      <c r="Q247" s="99">
        <v>209.77807737511699</v>
      </c>
      <c r="R247" s="100">
        <v>189.296136235098</v>
      </c>
    </row>
    <row r="248" spans="16:18" x14ac:dyDescent="0.25">
      <c r="P248" s="98">
        <v>43190</v>
      </c>
      <c r="Q248" s="99">
        <v>207.60640423913301</v>
      </c>
      <c r="R248" s="100">
        <v>192.09750457605</v>
      </c>
    </row>
    <row r="249" spans="16:18" x14ac:dyDescent="0.25">
      <c r="P249" s="98">
        <v>43220</v>
      </c>
      <c r="Q249" s="99">
        <v>206.840480177703</v>
      </c>
      <c r="R249" s="100">
        <v>191.399373698696</v>
      </c>
    </row>
    <row r="250" spans="16:18" x14ac:dyDescent="0.25">
      <c r="P250" s="98">
        <v>43251</v>
      </c>
      <c r="Q250" s="99">
        <v>209.02533238005401</v>
      </c>
      <c r="R250" s="100">
        <v>188.55399129803399</v>
      </c>
    </row>
    <row r="251" spans="16:18" x14ac:dyDescent="0.25">
      <c r="P251" s="98">
        <v>43281</v>
      </c>
      <c r="Q251" s="99">
        <v>213.63287217923701</v>
      </c>
      <c r="R251" s="100">
        <v>188.94031496911299</v>
      </c>
    </row>
    <row r="252" spans="16:18" x14ac:dyDescent="0.25">
      <c r="P252" s="98">
        <v>43312</v>
      </c>
      <c r="Q252" s="99">
        <v>215.82929239113199</v>
      </c>
      <c r="R252" s="100">
        <v>191.762448262557</v>
      </c>
    </row>
    <row r="253" spans="16:18" x14ac:dyDescent="0.25">
      <c r="P253" s="98">
        <v>43343</v>
      </c>
      <c r="Q253" s="99">
        <v>216.79614209396499</v>
      </c>
      <c r="R253" s="100">
        <v>196.23398719723099</v>
      </c>
    </row>
    <row r="254" spans="16:18" x14ac:dyDescent="0.25">
      <c r="P254" s="98">
        <v>43373</v>
      </c>
      <c r="Q254" s="99">
        <v>215.51847380733699</v>
      </c>
      <c r="R254" s="100">
        <v>199.348967443481</v>
      </c>
    </row>
    <row r="255" spans="16:18" x14ac:dyDescent="0.25">
      <c r="P255" s="98">
        <v>43404</v>
      </c>
      <c r="Q255" s="99">
        <v>216.47172701789199</v>
      </c>
      <c r="R255" s="100">
        <v>200.197027651356</v>
      </c>
    </row>
    <row r="256" spans="16:18" x14ac:dyDescent="0.25">
      <c r="P256" s="98">
        <v>43434</v>
      </c>
      <c r="Q256" s="99">
        <v>217.91489902221301</v>
      </c>
      <c r="R256" s="100">
        <v>198.74981700539399</v>
      </c>
    </row>
    <row r="257" spans="16:18" x14ac:dyDescent="0.25">
      <c r="P257" s="98">
        <v>43465</v>
      </c>
      <c r="Q257" s="99">
        <v>219.697354769778</v>
      </c>
      <c r="R257" s="100">
        <v>196.92246906788401</v>
      </c>
    </row>
    <row r="258" spans="16:18" x14ac:dyDescent="0.25">
      <c r="P258" s="98">
        <v>43496</v>
      </c>
      <c r="Q258" s="99">
        <v>220.89909655645201</v>
      </c>
      <c r="R258" s="100">
        <v>197.33255498545</v>
      </c>
    </row>
    <row r="259" spans="16:18" x14ac:dyDescent="0.25">
      <c r="P259" s="98">
        <v>43524</v>
      </c>
      <c r="Q259" s="99">
        <v>220.774035124801</v>
      </c>
      <c r="R259" s="100">
        <v>199.94401794072499</v>
      </c>
    </row>
    <row r="260" spans="16:18" x14ac:dyDescent="0.25">
      <c r="P260" s="98">
        <v>43555</v>
      </c>
      <c r="Q260" s="99">
        <v>221.39640686742999</v>
      </c>
      <c r="R260" s="100">
        <v>204.043864588834</v>
      </c>
    </row>
    <row r="261" spans="16:18" x14ac:dyDescent="0.25">
      <c r="P261" s="98">
        <v>43585</v>
      </c>
      <c r="Q261" s="99">
        <v>222.106623819882</v>
      </c>
      <c r="R261" s="100">
        <v>205.614488007435</v>
      </c>
    </row>
    <row r="262" spans="16:18" x14ac:dyDescent="0.25">
      <c r="P262" s="98">
        <v>43616</v>
      </c>
      <c r="Q262" s="99">
        <v>224.03892559564699</v>
      </c>
      <c r="R262" s="100">
        <v>206.44722845472401</v>
      </c>
    </row>
    <row r="263" spans="16:18" x14ac:dyDescent="0.25">
      <c r="P263" s="98">
        <v>43646</v>
      </c>
      <c r="Q263" s="99">
        <v>225.38168470181699</v>
      </c>
      <c r="R263" s="100">
        <v>206.81844210375101</v>
      </c>
    </row>
    <row r="264" spans="16:18" x14ac:dyDescent="0.25">
      <c r="P264" s="98">
        <v>43677</v>
      </c>
      <c r="Q264" s="99">
        <v>227.41090396989</v>
      </c>
      <c r="R264" s="100">
        <v>207.356472155597</v>
      </c>
    </row>
    <row r="265" spans="16:18" x14ac:dyDescent="0.25">
      <c r="P265" s="98">
        <v>43708</v>
      </c>
      <c r="Q265" s="99">
        <v>229.33890485123399</v>
      </c>
      <c r="R265" s="100">
        <v>206.14242233558701</v>
      </c>
    </row>
    <row r="266" spans="16:18" x14ac:dyDescent="0.25">
      <c r="P266" s="98">
        <v>43738</v>
      </c>
      <c r="Q266" s="99">
        <v>230.306145998028</v>
      </c>
      <c r="R266" s="100">
        <v>205.53371804452999</v>
      </c>
    </row>
    <row r="267" spans="16:18" x14ac:dyDescent="0.25">
      <c r="P267" s="98">
        <v>43769</v>
      </c>
      <c r="Q267" s="99">
        <v>229.63467593247199</v>
      </c>
      <c r="R267" s="100">
        <v>205.453515093844</v>
      </c>
    </row>
    <row r="268" spans="16:18" x14ac:dyDescent="0.25">
      <c r="P268" s="98">
        <v>43799</v>
      </c>
      <c r="Q268" s="99">
        <v>228.296333043023</v>
      </c>
      <c r="R268" s="100">
        <v>208.47759015296899</v>
      </c>
    </row>
    <row r="269" spans="16:18" x14ac:dyDescent="0.25">
      <c r="P269" s="98">
        <v>43830</v>
      </c>
      <c r="Q269" s="99">
        <v>229.17413918725299</v>
      </c>
      <c r="R269" s="100">
        <v>212.69068318925301</v>
      </c>
    </row>
    <row r="270" spans="16:18" x14ac:dyDescent="0.25">
      <c r="P270" s="98">
        <v>43861</v>
      </c>
      <c r="Q270" s="99">
        <v>232.56905636227</v>
      </c>
      <c r="R270" s="100">
        <v>219.80643339945399</v>
      </c>
    </row>
    <row r="271" spans="16:18" x14ac:dyDescent="0.25">
      <c r="P271" s="98">
        <v>43890</v>
      </c>
      <c r="Q271" s="99">
        <v>237.18599285029501</v>
      </c>
      <c r="R271" s="100">
        <v>224.69927624840699</v>
      </c>
    </row>
    <row r="272" spans="16:18" x14ac:dyDescent="0.25">
      <c r="P272" s="98">
        <v>43921</v>
      </c>
      <c r="Q272" s="99">
        <v>239.49360835041699</v>
      </c>
      <c r="R272" s="100">
        <v>225.78952226939299</v>
      </c>
    </row>
    <row r="273" spans="16:18" x14ac:dyDescent="0.25">
      <c r="P273" s="98">
        <v>43951</v>
      </c>
      <c r="Q273" s="99">
        <v>239.11843631040901</v>
      </c>
      <c r="R273" s="100">
        <v>219.229273866179</v>
      </c>
    </row>
    <row r="274" spans="16:18" x14ac:dyDescent="0.25">
      <c r="P274" s="98">
        <v>43982</v>
      </c>
      <c r="Q274" s="99">
        <v>236.19814780996899</v>
      </c>
      <c r="R274" s="100">
        <v>210.56215539621999</v>
      </c>
    </row>
    <row r="275" spans="16:18" x14ac:dyDescent="0.25">
      <c r="P275" s="98">
        <v>44012</v>
      </c>
      <c r="Q275" s="99">
        <v>234.57038580730699</v>
      </c>
      <c r="R275" s="100">
        <v>208.29307276567201</v>
      </c>
    </row>
    <row r="276" spans="16:18" x14ac:dyDescent="0.25">
      <c r="P276" s="98">
        <v>44043</v>
      </c>
      <c r="Q276" s="99">
        <v>234.57821723722901</v>
      </c>
      <c r="R276" s="100">
        <v>211.28072600229899</v>
      </c>
    </row>
    <row r="277" spans="16:18" x14ac:dyDescent="0.25">
      <c r="P277" s="98">
        <v>44074</v>
      </c>
      <c r="Q277" s="99">
        <v>237.448221687607</v>
      </c>
      <c r="R277" s="100">
        <v>218.03224890667099</v>
      </c>
    </row>
    <row r="278" spans="16:18" x14ac:dyDescent="0.25">
      <c r="P278" s="98">
        <v>44104</v>
      </c>
      <c r="Q278" s="99">
        <v>241.33246711632</v>
      </c>
      <c r="R278" s="100">
        <v>222.30193418677399</v>
      </c>
    </row>
    <row r="279" spans="16:18" x14ac:dyDescent="0.25">
      <c r="P279" s="98">
        <v>44135</v>
      </c>
      <c r="Q279" s="99">
        <v>246.855511401185</v>
      </c>
      <c r="R279" s="100">
        <v>228.91915922082299</v>
      </c>
    </row>
    <row r="280" spans="16:18" x14ac:dyDescent="0.25">
      <c r="P280" s="98">
        <v>44165</v>
      </c>
      <c r="Q280" s="99">
        <v>250.084669957112</v>
      </c>
      <c r="R280" s="100">
        <v>232.38627476108701</v>
      </c>
    </row>
    <row r="281" spans="16:18" x14ac:dyDescent="0.25">
      <c r="P281" s="98">
        <v>44196</v>
      </c>
      <c r="Q281" s="99">
        <v>252.12943530783099</v>
      </c>
      <c r="R281" s="100">
        <v>236.404361944329</v>
      </c>
    </row>
    <row r="282" spans="16:18" x14ac:dyDescent="0.25">
      <c r="P282" s="98">
        <v>44227</v>
      </c>
      <c r="Q282" s="99">
        <v>252.20411878874401</v>
      </c>
      <c r="R282" s="100">
        <v>236.20886050641599</v>
      </c>
    </row>
    <row r="283" spans="16:18" x14ac:dyDescent="0.25">
      <c r="P283" s="98">
        <v>44255</v>
      </c>
      <c r="Q283" s="99">
        <v>252.69501065758999</v>
      </c>
      <c r="R283" s="100">
        <v>236.523643459341</v>
      </c>
    </row>
    <row r="284" spans="16:18" x14ac:dyDescent="0.25">
      <c r="P284" s="98">
        <v>44286</v>
      </c>
      <c r="Q284" s="99">
        <v>255.28626513652</v>
      </c>
      <c r="R284" s="100">
        <v>239.52057281790599</v>
      </c>
    </row>
    <row r="285" spans="16:18" x14ac:dyDescent="0.25">
      <c r="P285" s="98">
        <v>44316</v>
      </c>
      <c r="Q285" s="99">
        <v>259.10596550950697</v>
      </c>
      <c r="R285" s="100">
        <v>244.52642569004399</v>
      </c>
    </row>
    <row r="286" spans="16:18" x14ac:dyDescent="0.25">
      <c r="P286" s="98">
        <v>44347</v>
      </c>
      <c r="Q286" s="99">
        <v>262.23414688216002</v>
      </c>
      <c r="R286" s="100">
        <v>247.82751379372101</v>
      </c>
    </row>
    <row r="287" spans="16:18" x14ac:dyDescent="0.25">
      <c r="P287" s="98">
        <v>44377</v>
      </c>
      <c r="Q287" s="99">
        <v>265.45807662500999</v>
      </c>
      <c r="R287" s="100">
        <v>249.11613673104799</v>
      </c>
    </row>
    <row r="288" spans="16:18" x14ac:dyDescent="0.25">
      <c r="P288" s="98">
        <v>44408</v>
      </c>
      <c r="Q288" s="99">
        <v>269.29828254939503</v>
      </c>
      <c r="R288" s="100">
        <v>252.945824123498</v>
      </c>
    </row>
    <row r="289" spans="16:18" x14ac:dyDescent="0.25">
      <c r="P289" s="98">
        <v>44439</v>
      </c>
      <c r="Q289" s="99">
        <v>274.53543807465797</v>
      </c>
      <c r="R289" s="100">
        <v>257.67428631764801</v>
      </c>
    </row>
    <row r="290" spans="16:18" x14ac:dyDescent="0.25">
      <c r="P290" s="98">
        <v>44469</v>
      </c>
      <c r="Q290" s="99">
        <v>279.165858548698</v>
      </c>
      <c r="R290" s="100">
        <v>267.27995826208399</v>
      </c>
    </row>
    <row r="291" spans="16:18" x14ac:dyDescent="0.25">
      <c r="P291" s="98">
        <v>44500</v>
      </c>
      <c r="Q291" s="99">
        <v>286.153144208105</v>
      </c>
      <c r="R291" s="100">
        <v>276.23960111971297</v>
      </c>
    </row>
    <row r="292" spans="16:18" x14ac:dyDescent="0.25">
      <c r="P292" s="98">
        <v>44530</v>
      </c>
      <c r="Q292" s="99">
        <v>291.434639595465</v>
      </c>
      <c r="R292" s="100">
        <v>282.16655446705198</v>
      </c>
    </row>
    <row r="293" spans="16:18" x14ac:dyDescent="0.25">
      <c r="P293" s="98">
        <v>44561</v>
      </c>
      <c r="Q293" s="99">
        <v>293.73286098190101</v>
      </c>
      <c r="R293" s="100">
        <v>279.43200545310202</v>
      </c>
    </row>
    <row r="294" spans="16:18" x14ac:dyDescent="0.25">
      <c r="P294" s="98">
        <v>44592</v>
      </c>
      <c r="Q294" s="99">
        <v>292.83495224198202</v>
      </c>
      <c r="R294" s="100">
        <v>273.76517255295897</v>
      </c>
    </row>
    <row r="295" spans="16:18" x14ac:dyDescent="0.25">
      <c r="P295" s="98">
        <v>44620</v>
      </c>
      <c r="Q295" s="99">
        <v>290.682451371593</v>
      </c>
      <c r="R295" s="100">
        <v>266.501723320157</v>
      </c>
    </row>
    <row r="296" spans="16:18" x14ac:dyDescent="0.25">
      <c r="P296" s="98">
        <v>44651</v>
      </c>
      <c r="Q296" s="99">
        <v>294.94393716358098</v>
      </c>
      <c r="R296" s="100">
        <v>271.79874665861098</v>
      </c>
    </row>
    <row r="297" spans="16:18" x14ac:dyDescent="0.25">
      <c r="P297" s="98">
        <v>44681</v>
      </c>
      <c r="Q297" s="99">
        <v>304.10932629193701</v>
      </c>
      <c r="R297" s="100">
        <v>287.50284627213699</v>
      </c>
    </row>
    <row r="298" spans="16:18" x14ac:dyDescent="0.25">
      <c r="P298" s="98">
        <v>44712</v>
      </c>
      <c r="Q298" s="99">
        <v>312.35735602686998</v>
      </c>
      <c r="R298" s="100">
        <v>299.81862167397401</v>
      </c>
    </row>
    <row r="299" spans="16:18" x14ac:dyDescent="0.25">
      <c r="P299" s="98">
        <v>44742</v>
      </c>
      <c r="Q299" s="99">
        <v>315.79157847147701</v>
      </c>
      <c r="R299" s="100">
        <v>303.56288020379998</v>
      </c>
    </row>
    <row r="300" spans="16:18" x14ac:dyDescent="0.25">
      <c r="P300" s="98">
        <v>44773</v>
      </c>
      <c r="Q300" s="99">
        <v>315.30652793795798</v>
      </c>
      <c r="R300" s="100">
        <v>298.98070281790001</v>
      </c>
    </row>
    <row r="301" spans="16:18" x14ac:dyDescent="0.25">
      <c r="P301" s="98">
        <v>44804</v>
      </c>
      <c r="Q301" s="99">
        <v>314.90782890173801</v>
      </c>
      <c r="R301" s="100">
        <v>297.08790076226001</v>
      </c>
    </row>
    <row r="302" spans="16:18" x14ac:dyDescent="0.25">
      <c r="P302" s="98">
        <v>44834</v>
      </c>
      <c r="Q302" s="99">
        <v>314.37550158665402</v>
      </c>
      <c r="R302" s="100">
        <v>296.45567204592197</v>
      </c>
    </row>
    <row r="303" spans="16:18" x14ac:dyDescent="0.25">
      <c r="P303" s="98">
        <v>44865</v>
      </c>
      <c r="Q303" s="99">
        <v>314.54701279420499</v>
      </c>
      <c r="R303" s="100">
        <v>298.80623278118702</v>
      </c>
    </row>
    <row r="304" spans="16:18" x14ac:dyDescent="0.25">
      <c r="P304" s="98">
        <v>44895</v>
      </c>
      <c r="Q304" s="99">
        <v>311.64819277296698</v>
      </c>
      <c r="R304" s="100">
        <v>288.69281857990399</v>
      </c>
    </row>
    <row r="305" spans="16:18" x14ac:dyDescent="0.25">
      <c r="P305" s="98">
        <v>44926</v>
      </c>
      <c r="Q305" s="99">
        <v>307.72428258135801</v>
      </c>
      <c r="R305" s="100">
        <v>278.75498177882901</v>
      </c>
    </row>
    <row r="306" spans="16:18" x14ac:dyDescent="0.25">
      <c r="P306" s="98">
        <v>44957</v>
      </c>
      <c r="Q306" s="99">
        <v>305.93208007137503</v>
      </c>
      <c r="R306" s="100">
        <v>265.74391753373999</v>
      </c>
    </row>
    <row r="307" spans="16:18" x14ac:dyDescent="0.25">
      <c r="P307" s="98">
        <v>44985</v>
      </c>
      <c r="Q307" s="99">
        <v>305.13562306185401</v>
      </c>
      <c r="R307" s="100">
        <v>266.346357430642</v>
      </c>
    </row>
    <row r="308" spans="16:18" x14ac:dyDescent="0.25">
      <c r="P308" s="98">
        <v>45016</v>
      </c>
      <c r="Q308" s="99">
        <v>309.21314635507599</v>
      </c>
      <c r="R308" s="100">
        <v>262.58169482607002</v>
      </c>
    </row>
    <row r="309" spans="16:18" x14ac:dyDescent="0.25">
      <c r="P309" s="98">
        <v>45046</v>
      </c>
      <c r="Q309" s="99" t="s">
        <v>75</v>
      </c>
      <c r="R309" s="100" t="s">
        <v>75</v>
      </c>
    </row>
    <row r="310" spans="16:18" x14ac:dyDescent="0.25">
      <c r="P310" s="98">
        <v>45077</v>
      </c>
      <c r="Q310" s="99" t="s">
        <v>75</v>
      </c>
      <c r="R310" s="100" t="s">
        <v>75</v>
      </c>
    </row>
    <row r="311" spans="16:18" x14ac:dyDescent="0.25">
      <c r="P311" s="98">
        <v>45107</v>
      </c>
      <c r="Q311" s="99" t="s">
        <v>75</v>
      </c>
      <c r="R311" s="100" t="s">
        <v>75</v>
      </c>
    </row>
    <row r="312" spans="16:18" x14ac:dyDescent="0.25">
      <c r="P312" s="98">
        <v>45138</v>
      </c>
      <c r="Q312" s="99" t="s">
        <v>75</v>
      </c>
      <c r="R312" s="100" t="s">
        <v>75</v>
      </c>
    </row>
    <row r="313" spans="16:18" x14ac:dyDescent="0.25">
      <c r="P313" s="98">
        <v>45169</v>
      </c>
      <c r="Q313" s="99" t="s">
        <v>75</v>
      </c>
      <c r="R313" s="100" t="s">
        <v>75</v>
      </c>
    </row>
    <row r="314" spans="16:18" x14ac:dyDescent="0.25">
      <c r="P314" s="98">
        <v>45199</v>
      </c>
      <c r="Q314" s="99" t="s">
        <v>75</v>
      </c>
      <c r="R314" s="100" t="s">
        <v>75</v>
      </c>
    </row>
    <row r="315" spans="16:18" x14ac:dyDescent="0.25">
      <c r="P315" s="98">
        <v>45230</v>
      </c>
      <c r="Q315" s="99" t="s">
        <v>75</v>
      </c>
      <c r="R315" s="100" t="s">
        <v>75</v>
      </c>
    </row>
    <row r="316" spans="16:18" x14ac:dyDescent="0.25">
      <c r="P316" s="98">
        <v>45260</v>
      </c>
      <c r="Q316" s="99" t="s">
        <v>75</v>
      </c>
      <c r="R316" s="100" t="s">
        <v>75</v>
      </c>
    </row>
    <row r="317" spans="16:18" x14ac:dyDescent="0.25">
      <c r="P317" s="98">
        <v>45291</v>
      </c>
      <c r="Q317" s="99" t="s">
        <v>75</v>
      </c>
      <c r="R317" s="100" t="s">
        <v>75</v>
      </c>
    </row>
    <row r="318" spans="16:18" x14ac:dyDescent="0.25">
      <c r="P318" s="98">
        <v>45322</v>
      </c>
      <c r="Q318" s="99" t="s">
        <v>75</v>
      </c>
      <c r="R318" s="100" t="s">
        <v>75</v>
      </c>
    </row>
    <row r="319" spans="16:18" x14ac:dyDescent="0.25">
      <c r="P319" s="98">
        <v>45351</v>
      </c>
      <c r="Q319" s="99" t="s">
        <v>75</v>
      </c>
      <c r="R319" s="100" t="s">
        <v>75</v>
      </c>
    </row>
    <row r="320" spans="16:18" x14ac:dyDescent="0.25">
      <c r="P320" s="98">
        <v>45382</v>
      </c>
      <c r="Q320" s="99" t="s">
        <v>75</v>
      </c>
      <c r="R320" s="100" t="s">
        <v>75</v>
      </c>
    </row>
    <row r="321" spans="16:18" x14ac:dyDescent="0.25">
      <c r="P321" s="98">
        <v>45412</v>
      </c>
      <c r="Q321" s="99" t="s">
        <v>75</v>
      </c>
      <c r="R321" s="100" t="s">
        <v>75</v>
      </c>
    </row>
    <row r="322" spans="16:18" x14ac:dyDescent="0.25">
      <c r="P322" s="98">
        <v>45443</v>
      </c>
      <c r="Q322" s="99" t="s">
        <v>75</v>
      </c>
      <c r="R322" s="100" t="s">
        <v>75</v>
      </c>
    </row>
    <row r="323" spans="16:18" x14ac:dyDescent="0.25">
      <c r="P323" s="98">
        <v>45473</v>
      </c>
      <c r="Q323" s="99" t="s">
        <v>75</v>
      </c>
      <c r="R323" s="100" t="s">
        <v>75</v>
      </c>
    </row>
    <row r="324" spans="16:18" x14ac:dyDescent="0.25">
      <c r="P324" s="98">
        <v>45504</v>
      </c>
      <c r="Q324" s="99" t="s">
        <v>75</v>
      </c>
      <c r="R324" s="100" t="s">
        <v>75</v>
      </c>
    </row>
    <row r="325" spans="16:18" x14ac:dyDescent="0.25">
      <c r="P325" s="98">
        <v>45535</v>
      </c>
      <c r="Q325" s="99" t="s">
        <v>75</v>
      </c>
      <c r="R325" s="100" t="s">
        <v>75</v>
      </c>
    </row>
    <row r="326" spans="16:18" x14ac:dyDescent="0.25">
      <c r="P326" s="98">
        <v>45565</v>
      </c>
      <c r="Q326" s="99" t="s">
        <v>75</v>
      </c>
      <c r="R326" s="100" t="s">
        <v>75</v>
      </c>
    </row>
    <row r="327" spans="16:18" x14ac:dyDescent="0.25">
      <c r="P327" s="98">
        <v>45596</v>
      </c>
      <c r="Q327" s="99" t="s">
        <v>75</v>
      </c>
      <c r="R327" s="100" t="s">
        <v>75</v>
      </c>
    </row>
    <row r="328" spans="16:18" x14ac:dyDescent="0.25">
      <c r="P328" s="98">
        <v>45626</v>
      </c>
      <c r="Q328" s="99" t="s">
        <v>75</v>
      </c>
      <c r="R328" s="100" t="s">
        <v>75</v>
      </c>
    </row>
    <row r="329" spans="16:18" x14ac:dyDescent="0.25">
      <c r="P329" s="98">
        <v>45657</v>
      </c>
      <c r="Q329" s="99" t="s">
        <v>75</v>
      </c>
      <c r="R329" s="100" t="s">
        <v>75</v>
      </c>
    </row>
    <row r="330" spans="16:18" x14ac:dyDescent="0.25">
      <c r="P330" s="98">
        <v>45688</v>
      </c>
      <c r="Q330" s="99" t="s">
        <v>75</v>
      </c>
      <c r="R330" s="100" t="s">
        <v>75</v>
      </c>
    </row>
    <row r="331" spans="16:18" x14ac:dyDescent="0.25">
      <c r="P331" s="98">
        <v>45716</v>
      </c>
      <c r="Q331" s="99" t="s">
        <v>75</v>
      </c>
      <c r="R331" s="100" t="s">
        <v>75</v>
      </c>
    </row>
    <row r="332" spans="16:18" x14ac:dyDescent="0.25">
      <c r="P332" s="98">
        <v>45747</v>
      </c>
      <c r="Q332" s="99" t="s">
        <v>75</v>
      </c>
      <c r="R332" s="100" t="s">
        <v>75</v>
      </c>
    </row>
    <row r="333" spans="16:18" x14ac:dyDescent="0.25">
      <c r="P333" s="98">
        <v>45777</v>
      </c>
      <c r="Q333" s="99" t="s">
        <v>75</v>
      </c>
      <c r="R333" s="100" t="s">
        <v>75</v>
      </c>
    </row>
    <row r="334" spans="16:18" x14ac:dyDescent="0.25">
      <c r="P334" s="98">
        <v>45808</v>
      </c>
      <c r="Q334" s="99" t="s">
        <v>75</v>
      </c>
      <c r="R334" s="100" t="s">
        <v>75</v>
      </c>
    </row>
    <row r="335" spans="16:18" x14ac:dyDescent="0.25">
      <c r="P335" s="98">
        <v>45838</v>
      </c>
      <c r="Q335" s="99" t="s">
        <v>75</v>
      </c>
      <c r="R335" s="100" t="s">
        <v>75</v>
      </c>
    </row>
    <row r="336" spans="16:18" x14ac:dyDescent="0.25">
      <c r="P336" s="98">
        <v>45869</v>
      </c>
      <c r="Q336" s="99" t="s">
        <v>75</v>
      </c>
      <c r="R336" s="100" t="s">
        <v>75</v>
      </c>
    </row>
    <row r="337" spans="16:18" x14ac:dyDescent="0.25">
      <c r="P337" s="98">
        <v>45900</v>
      </c>
      <c r="Q337" s="99" t="s">
        <v>75</v>
      </c>
      <c r="R337" s="100" t="s">
        <v>75</v>
      </c>
    </row>
    <row r="338" spans="16:18" x14ac:dyDescent="0.25">
      <c r="P338" s="98">
        <v>45930</v>
      </c>
      <c r="Q338" s="99" t="s">
        <v>75</v>
      </c>
      <c r="R338" s="100" t="s">
        <v>75</v>
      </c>
    </row>
    <row r="339" spans="16:18" x14ac:dyDescent="0.25">
      <c r="P339" s="98">
        <v>45961</v>
      </c>
      <c r="Q339" s="99" t="s">
        <v>75</v>
      </c>
      <c r="R339" s="100" t="s">
        <v>75</v>
      </c>
    </row>
    <row r="340" spans="16:18" x14ac:dyDescent="0.25">
      <c r="P340" s="98">
        <v>45991</v>
      </c>
      <c r="Q340" s="99" t="s">
        <v>75</v>
      </c>
      <c r="R340" s="100" t="s">
        <v>75</v>
      </c>
    </row>
    <row r="341" spans="16:18" x14ac:dyDescent="0.25">
      <c r="P341" s="98">
        <v>46022</v>
      </c>
      <c r="Q341" s="99" t="s">
        <v>75</v>
      </c>
      <c r="R341" s="100" t="s">
        <v>75</v>
      </c>
    </row>
    <row r="342" spans="16:18" x14ac:dyDescent="0.25">
      <c r="P342" s="98">
        <v>46053</v>
      </c>
      <c r="Q342" s="99" t="s">
        <v>75</v>
      </c>
      <c r="R342" s="100" t="s">
        <v>75</v>
      </c>
    </row>
    <row r="343" spans="16:18" x14ac:dyDescent="0.25">
      <c r="P343" s="98">
        <v>46081</v>
      </c>
      <c r="Q343" s="99" t="s">
        <v>75</v>
      </c>
      <c r="R343" s="100" t="s">
        <v>75</v>
      </c>
    </row>
    <row r="344" spans="16:18" x14ac:dyDescent="0.25">
      <c r="P344" s="98">
        <v>46112</v>
      </c>
      <c r="Q344" s="99" t="s">
        <v>75</v>
      </c>
      <c r="R344" s="100" t="s">
        <v>75</v>
      </c>
    </row>
    <row r="345" spans="16:18" x14ac:dyDescent="0.25">
      <c r="P345" s="98">
        <v>46142</v>
      </c>
      <c r="Q345" s="99" t="s">
        <v>75</v>
      </c>
      <c r="R345" s="100" t="s">
        <v>75</v>
      </c>
    </row>
    <row r="346" spans="16:18" x14ac:dyDescent="0.25">
      <c r="P346" s="98">
        <v>46173</v>
      </c>
      <c r="Q346" s="99" t="s">
        <v>75</v>
      </c>
      <c r="R346" s="100" t="s">
        <v>75</v>
      </c>
    </row>
    <row r="347" spans="16:18" x14ac:dyDescent="0.25">
      <c r="P347" s="98">
        <v>46203</v>
      </c>
      <c r="Q347" s="99" t="s">
        <v>75</v>
      </c>
      <c r="R347" s="100" t="s">
        <v>75</v>
      </c>
    </row>
    <row r="348" spans="16:18" x14ac:dyDescent="0.25">
      <c r="P348" s="98">
        <v>46234</v>
      </c>
      <c r="Q348" s="99" t="s">
        <v>75</v>
      </c>
      <c r="R348" s="100" t="s">
        <v>75</v>
      </c>
    </row>
    <row r="349" spans="16:18" x14ac:dyDescent="0.25">
      <c r="P349" s="98">
        <v>46265</v>
      </c>
      <c r="Q349" s="99" t="s">
        <v>75</v>
      </c>
      <c r="R349" s="100" t="s">
        <v>75</v>
      </c>
    </row>
    <row r="350" spans="16:18" x14ac:dyDescent="0.25">
      <c r="P350" s="98">
        <v>46295</v>
      </c>
      <c r="Q350" s="99" t="s">
        <v>75</v>
      </c>
      <c r="R350" s="100" t="s">
        <v>75</v>
      </c>
    </row>
    <row r="351" spans="16:18" x14ac:dyDescent="0.25">
      <c r="P351" s="98">
        <v>46326</v>
      </c>
      <c r="Q351" s="99" t="s">
        <v>75</v>
      </c>
      <c r="R351" s="100" t="s">
        <v>75</v>
      </c>
    </row>
    <row r="352" spans="16:18" x14ac:dyDescent="0.25">
      <c r="P352" s="98">
        <v>46356</v>
      </c>
      <c r="Q352" s="99" t="s">
        <v>75</v>
      </c>
      <c r="R352" s="100" t="s">
        <v>75</v>
      </c>
    </row>
    <row r="353" spans="16:18" x14ac:dyDescent="0.25">
      <c r="P353" s="98">
        <v>46387</v>
      </c>
      <c r="Q353" s="99" t="s">
        <v>75</v>
      </c>
      <c r="R353" s="100" t="s">
        <v>75</v>
      </c>
    </row>
    <row r="354" spans="16:18" x14ac:dyDescent="0.25">
      <c r="P354" s="98">
        <v>46418</v>
      </c>
      <c r="Q354" s="99" t="s">
        <v>75</v>
      </c>
      <c r="R354" s="100" t="s">
        <v>75</v>
      </c>
    </row>
    <row r="355" spans="16:18" x14ac:dyDescent="0.25">
      <c r="P355" s="98">
        <v>46446</v>
      </c>
      <c r="Q355" s="99" t="s">
        <v>75</v>
      </c>
      <c r="R355" s="100" t="s">
        <v>75</v>
      </c>
    </row>
    <row r="356" spans="16:18" x14ac:dyDescent="0.25">
      <c r="P356" s="98">
        <v>46477</v>
      </c>
      <c r="Q356" s="99" t="s">
        <v>75</v>
      </c>
      <c r="R356" s="100" t="s">
        <v>75</v>
      </c>
    </row>
    <row r="357" spans="16:18" x14ac:dyDescent="0.25">
      <c r="P357" s="98">
        <v>46507</v>
      </c>
      <c r="Q357" s="99" t="s">
        <v>75</v>
      </c>
      <c r="R357" s="100" t="s">
        <v>75</v>
      </c>
    </row>
    <row r="358" spans="16:18" x14ac:dyDescent="0.25">
      <c r="P358" s="98">
        <v>46538</v>
      </c>
      <c r="Q358" s="99" t="s">
        <v>75</v>
      </c>
      <c r="R358" s="100" t="s">
        <v>75</v>
      </c>
    </row>
    <row r="359" spans="16:18" x14ac:dyDescent="0.25">
      <c r="P359" s="98">
        <v>46568</v>
      </c>
      <c r="Q359" s="99" t="s">
        <v>75</v>
      </c>
      <c r="R359" s="100" t="s">
        <v>75</v>
      </c>
    </row>
    <row r="360" spans="16:18" x14ac:dyDescent="0.25">
      <c r="P360" s="98">
        <v>46599</v>
      </c>
      <c r="Q360" s="99" t="s">
        <v>75</v>
      </c>
      <c r="R360" s="100" t="s">
        <v>75</v>
      </c>
    </row>
    <row r="361" spans="16:18" x14ac:dyDescent="0.25">
      <c r="P361" s="98">
        <v>46630</v>
      </c>
      <c r="Q361" s="99" t="s">
        <v>75</v>
      </c>
      <c r="R361" s="100" t="s">
        <v>75</v>
      </c>
    </row>
    <row r="362" spans="16:18" x14ac:dyDescent="0.25">
      <c r="P362" s="98">
        <v>46660</v>
      </c>
      <c r="Q362" s="99" t="s">
        <v>75</v>
      </c>
      <c r="R362" s="100" t="s">
        <v>75</v>
      </c>
    </row>
    <row r="363" spans="16:18" x14ac:dyDescent="0.25">
      <c r="P363" s="98">
        <v>46691</v>
      </c>
      <c r="Q363" s="99" t="s">
        <v>75</v>
      </c>
      <c r="R363" s="100" t="s">
        <v>75</v>
      </c>
    </row>
    <row r="364" spans="16:18" x14ac:dyDescent="0.25">
      <c r="P364" s="98">
        <v>46721</v>
      </c>
      <c r="Q364" s="99" t="s">
        <v>75</v>
      </c>
      <c r="R364" s="100" t="s">
        <v>75</v>
      </c>
    </row>
    <row r="365" spans="16:18" x14ac:dyDescent="0.25">
      <c r="P365" s="98">
        <v>46752</v>
      </c>
      <c r="Q365" s="99" t="s">
        <v>75</v>
      </c>
      <c r="R365" s="100" t="s">
        <v>75</v>
      </c>
    </row>
    <row r="366" spans="16:18" x14ac:dyDescent="0.25">
      <c r="P366" s="98">
        <v>46783</v>
      </c>
      <c r="Q366" s="99" t="s">
        <v>75</v>
      </c>
      <c r="R366" s="100" t="s">
        <v>75</v>
      </c>
    </row>
    <row r="367" spans="16:18" x14ac:dyDescent="0.25">
      <c r="P367" s="98">
        <v>46812</v>
      </c>
      <c r="Q367" s="99" t="s">
        <v>75</v>
      </c>
      <c r="R367" s="100" t="s">
        <v>75</v>
      </c>
    </row>
    <row r="368" spans="16:18" x14ac:dyDescent="0.25">
      <c r="P368" s="98">
        <v>46843</v>
      </c>
      <c r="Q368" s="99" t="s">
        <v>75</v>
      </c>
      <c r="R368" s="100" t="s">
        <v>75</v>
      </c>
    </row>
    <row r="369" spans="16:18" x14ac:dyDescent="0.25">
      <c r="P369" s="98">
        <v>46873</v>
      </c>
      <c r="Q369" s="99" t="s">
        <v>75</v>
      </c>
      <c r="R369" s="100" t="s">
        <v>75</v>
      </c>
    </row>
    <row r="370" spans="16:18" x14ac:dyDescent="0.25">
      <c r="P370" s="98">
        <v>46904</v>
      </c>
      <c r="Q370" s="99" t="s">
        <v>75</v>
      </c>
      <c r="R370" s="100" t="s">
        <v>75</v>
      </c>
    </row>
    <row r="371" spans="16:18" x14ac:dyDescent="0.25">
      <c r="P371" s="98">
        <v>46934</v>
      </c>
      <c r="Q371" s="99" t="s">
        <v>75</v>
      </c>
      <c r="R371" s="100" t="s">
        <v>75</v>
      </c>
    </row>
    <row r="372" spans="16:18" x14ac:dyDescent="0.25">
      <c r="P372" s="98">
        <v>46965</v>
      </c>
      <c r="Q372" s="99" t="s">
        <v>75</v>
      </c>
      <c r="R372" s="100" t="s">
        <v>75</v>
      </c>
    </row>
    <row r="373" spans="16:18" x14ac:dyDescent="0.25">
      <c r="P373" s="98">
        <v>46996</v>
      </c>
      <c r="Q373" s="99" t="s">
        <v>75</v>
      </c>
      <c r="R373" s="100" t="s">
        <v>75</v>
      </c>
    </row>
    <row r="374" spans="16:18" x14ac:dyDescent="0.25">
      <c r="P374" s="98">
        <v>47026</v>
      </c>
      <c r="Q374" s="99" t="s">
        <v>75</v>
      </c>
      <c r="R374" s="100" t="s">
        <v>75</v>
      </c>
    </row>
    <row r="375" spans="16:18" x14ac:dyDescent="0.25">
      <c r="P375" s="98">
        <v>47057</v>
      </c>
      <c r="Q375" s="99" t="s">
        <v>75</v>
      </c>
      <c r="R375" s="100" t="s">
        <v>75</v>
      </c>
    </row>
    <row r="376" spans="16:18" x14ac:dyDescent="0.25">
      <c r="P376" s="98">
        <v>47087</v>
      </c>
      <c r="Q376" s="99" t="s">
        <v>75</v>
      </c>
      <c r="R376" s="100" t="s">
        <v>75</v>
      </c>
    </row>
    <row r="377" spans="16:18" x14ac:dyDescent="0.25">
      <c r="P377" s="98">
        <v>47118</v>
      </c>
      <c r="Q377" s="99" t="s">
        <v>75</v>
      </c>
      <c r="R377" s="100" t="s">
        <v>75</v>
      </c>
    </row>
    <row r="378" spans="16:18" x14ac:dyDescent="0.25">
      <c r="P378" s="98">
        <v>47149</v>
      </c>
      <c r="Q378" s="99" t="s">
        <v>75</v>
      </c>
      <c r="R378" s="100" t="s">
        <v>75</v>
      </c>
    </row>
    <row r="379" spans="16:18" x14ac:dyDescent="0.25">
      <c r="P379" s="98">
        <v>47177</v>
      </c>
      <c r="Q379" s="99" t="s">
        <v>75</v>
      </c>
      <c r="R379" s="100" t="s">
        <v>75</v>
      </c>
    </row>
    <row r="380" spans="16:18" x14ac:dyDescent="0.25">
      <c r="P380" s="98">
        <v>47208</v>
      </c>
      <c r="Q380" s="99" t="s">
        <v>75</v>
      </c>
      <c r="R380" s="100" t="s">
        <v>75</v>
      </c>
    </row>
    <row r="381" spans="16:18" x14ac:dyDescent="0.25">
      <c r="P381" s="98">
        <v>47238</v>
      </c>
      <c r="Q381" s="99" t="s">
        <v>75</v>
      </c>
      <c r="R381" s="100" t="s">
        <v>75</v>
      </c>
    </row>
    <row r="382" spans="16:18" x14ac:dyDescent="0.25">
      <c r="P382" s="98">
        <v>47269</v>
      </c>
      <c r="Q382" s="99" t="s">
        <v>75</v>
      </c>
      <c r="R382" s="100" t="s">
        <v>75</v>
      </c>
    </row>
    <row r="383" spans="16:18" x14ac:dyDescent="0.25">
      <c r="P383" s="98">
        <v>47299</v>
      </c>
      <c r="Q383" s="99" t="s">
        <v>75</v>
      </c>
      <c r="R383" s="100" t="s">
        <v>75</v>
      </c>
    </row>
    <row r="384" spans="16:18" x14ac:dyDescent="0.25">
      <c r="P384" s="98">
        <v>47330</v>
      </c>
      <c r="Q384" s="99" t="s">
        <v>75</v>
      </c>
      <c r="R384" s="100" t="s">
        <v>75</v>
      </c>
    </row>
    <row r="385" spans="16:18" x14ac:dyDescent="0.25">
      <c r="P385" s="98">
        <v>47361</v>
      </c>
      <c r="Q385" s="99" t="s">
        <v>75</v>
      </c>
      <c r="R385" s="100" t="s">
        <v>75</v>
      </c>
    </row>
    <row r="386" spans="16:18" x14ac:dyDescent="0.25">
      <c r="P386" s="98">
        <v>47391</v>
      </c>
      <c r="Q386" s="99" t="s">
        <v>75</v>
      </c>
      <c r="R386" s="100" t="s">
        <v>75</v>
      </c>
    </row>
    <row r="387" spans="16:18" x14ac:dyDescent="0.25">
      <c r="P387" s="98">
        <v>47422</v>
      </c>
      <c r="Q387" s="99" t="s">
        <v>75</v>
      </c>
      <c r="R387" s="100" t="s">
        <v>75</v>
      </c>
    </row>
    <row r="388" spans="16:18" x14ac:dyDescent="0.25">
      <c r="P388" s="98">
        <v>47452</v>
      </c>
      <c r="Q388" s="99" t="s">
        <v>75</v>
      </c>
      <c r="R388" s="100" t="s">
        <v>75</v>
      </c>
    </row>
    <row r="389" spans="16:18" x14ac:dyDescent="0.25">
      <c r="P389" s="98">
        <v>47483</v>
      </c>
      <c r="Q389" s="99" t="s">
        <v>75</v>
      </c>
      <c r="R389" s="100" t="s">
        <v>75</v>
      </c>
    </row>
    <row r="390" spans="16:18" x14ac:dyDescent="0.25">
      <c r="P390" s="98">
        <v>47514</v>
      </c>
      <c r="Q390" s="99" t="s">
        <v>75</v>
      </c>
      <c r="R390" s="100" t="s">
        <v>75</v>
      </c>
    </row>
    <row r="391" spans="16:18" x14ac:dyDescent="0.25">
      <c r="P391" s="98">
        <v>47542</v>
      </c>
      <c r="Q391" s="99" t="s">
        <v>75</v>
      </c>
      <c r="R391" s="100" t="s">
        <v>75</v>
      </c>
    </row>
    <row r="392" spans="16:18" x14ac:dyDescent="0.25">
      <c r="P392" s="98">
        <v>47573</v>
      </c>
      <c r="Q392" s="99" t="s">
        <v>75</v>
      </c>
      <c r="R392" s="100" t="s">
        <v>75</v>
      </c>
    </row>
    <row r="393" spans="16:18" x14ac:dyDescent="0.25">
      <c r="P393" s="98">
        <v>47603</v>
      </c>
      <c r="Q393" s="99" t="s">
        <v>75</v>
      </c>
      <c r="R393" s="100" t="s">
        <v>75</v>
      </c>
    </row>
    <row r="394" spans="16:18" x14ac:dyDescent="0.25">
      <c r="P394" s="98">
        <v>47634</v>
      </c>
      <c r="Q394" s="99" t="s">
        <v>75</v>
      </c>
      <c r="R394" s="100" t="s">
        <v>75</v>
      </c>
    </row>
    <row r="395" spans="16:18" x14ac:dyDescent="0.25">
      <c r="P395" s="98">
        <v>47664</v>
      </c>
      <c r="Q395" s="99" t="s">
        <v>75</v>
      </c>
      <c r="R395" s="100" t="s">
        <v>75</v>
      </c>
    </row>
    <row r="396" spans="16:18" x14ac:dyDescent="0.25">
      <c r="P396" s="98">
        <v>47695</v>
      </c>
      <c r="Q396" s="99" t="s">
        <v>75</v>
      </c>
      <c r="R396" s="100" t="s">
        <v>75</v>
      </c>
    </row>
    <row r="397" spans="16:18" x14ac:dyDescent="0.25">
      <c r="P397" s="98">
        <v>47726</v>
      </c>
      <c r="Q397" s="99" t="s">
        <v>75</v>
      </c>
      <c r="R397" s="100" t="s">
        <v>75</v>
      </c>
    </row>
    <row r="398" spans="16:18" x14ac:dyDescent="0.25">
      <c r="P398" s="98">
        <v>47756</v>
      </c>
      <c r="Q398" s="99" t="s">
        <v>75</v>
      </c>
      <c r="R398" s="100" t="s">
        <v>75</v>
      </c>
    </row>
    <row r="399" spans="16:18" x14ac:dyDescent="0.25">
      <c r="P399" s="98">
        <v>47787</v>
      </c>
      <c r="Q399" s="99" t="s">
        <v>75</v>
      </c>
      <c r="R399" s="100" t="s">
        <v>75</v>
      </c>
    </row>
    <row r="400" spans="16:18" x14ac:dyDescent="0.25">
      <c r="P400" s="98">
        <v>47817</v>
      </c>
      <c r="Q400" s="99" t="s">
        <v>75</v>
      </c>
      <c r="R400" s="100" t="s">
        <v>75</v>
      </c>
    </row>
    <row r="401" spans="16:18" x14ac:dyDescent="0.25">
      <c r="P401" s="98">
        <v>47848</v>
      </c>
      <c r="Q401" s="99" t="s">
        <v>75</v>
      </c>
      <c r="R401" s="100" t="s">
        <v>75</v>
      </c>
    </row>
    <row r="402" spans="16:18" x14ac:dyDescent="0.25">
      <c r="P402" s="98">
        <v>47879</v>
      </c>
      <c r="Q402" s="99" t="s">
        <v>75</v>
      </c>
      <c r="R402" s="100" t="s">
        <v>75</v>
      </c>
    </row>
    <row r="403" spans="16:18" x14ac:dyDescent="0.25">
      <c r="P403" s="98">
        <v>47907</v>
      </c>
      <c r="Q403" s="99" t="s">
        <v>75</v>
      </c>
      <c r="R403" s="100" t="s">
        <v>75</v>
      </c>
    </row>
    <row r="404" spans="16:18" x14ac:dyDescent="0.25">
      <c r="P404" s="98">
        <v>47938</v>
      </c>
      <c r="Q404" s="99" t="s">
        <v>75</v>
      </c>
      <c r="R404" s="100" t="s">
        <v>75</v>
      </c>
    </row>
    <row r="405" spans="16:18" x14ac:dyDescent="0.25">
      <c r="P405" s="98">
        <v>47968</v>
      </c>
      <c r="Q405" s="99" t="s">
        <v>75</v>
      </c>
      <c r="R405" s="100" t="s">
        <v>75</v>
      </c>
    </row>
    <row r="406" spans="16:18" x14ac:dyDescent="0.25">
      <c r="P406" s="98">
        <v>47999</v>
      </c>
      <c r="Q406" s="99" t="s">
        <v>75</v>
      </c>
      <c r="R406" s="100" t="s">
        <v>75</v>
      </c>
    </row>
    <row r="407" spans="16:18" x14ac:dyDescent="0.25">
      <c r="P407" s="98">
        <v>48029</v>
      </c>
      <c r="Q407" s="99" t="s">
        <v>75</v>
      </c>
      <c r="R407" s="100" t="s">
        <v>75</v>
      </c>
    </row>
    <row r="408" spans="16:18" x14ac:dyDescent="0.25">
      <c r="P408" s="98">
        <v>48060</v>
      </c>
      <c r="Q408" s="99" t="s">
        <v>75</v>
      </c>
      <c r="R408" s="100" t="s">
        <v>75</v>
      </c>
    </row>
    <row r="409" spans="16:18" x14ac:dyDescent="0.25">
      <c r="P409" s="98">
        <v>48091</v>
      </c>
      <c r="Q409" s="99" t="s">
        <v>75</v>
      </c>
      <c r="R409" s="100" t="s">
        <v>75</v>
      </c>
    </row>
    <row r="410" spans="16:18" x14ac:dyDescent="0.25">
      <c r="P410" s="98">
        <v>48121</v>
      </c>
      <c r="Q410" s="99" t="s">
        <v>75</v>
      </c>
      <c r="R410" s="100" t="s">
        <v>75</v>
      </c>
    </row>
    <row r="411" spans="16:18" x14ac:dyDescent="0.25">
      <c r="P411" s="98">
        <v>48152</v>
      </c>
      <c r="Q411" s="99" t="s">
        <v>75</v>
      </c>
      <c r="R411" s="100" t="s">
        <v>75</v>
      </c>
    </row>
    <row r="412" spans="16:18" x14ac:dyDescent="0.25">
      <c r="P412" s="98">
        <v>48182</v>
      </c>
      <c r="Q412" s="99" t="s">
        <v>75</v>
      </c>
      <c r="R412" s="100" t="s">
        <v>75</v>
      </c>
    </row>
    <row r="413" spans="16:18" x14ac:dyDescent="0.25">
      <c r="P413" s="98">
        <v>48213</v>
      </c>
      <c r="Q413" s="99" t="s">
        <v>75</v>
      </c>
      <c r="R413" s="100" t="s">
        <v>75</v>
      </c>
    </row>
    <row r="414" spans="16:18" x14ac:dyDescent="0.25">
      <c r="P414" s="98">
        <v>48244</v>
      </c>
      <c r="Q414" s="99" t="s">
        <v>75</v>
      </c>
      <c r="R414" s="100" t="s">
        <v>75</v>
      </c>
    </row>
    <row r="415" spans="16:18" x14ac:dyDescent="0.25">
      <c r="P415" s="98">
        <v>48273</v>
      </c>
      <c r="Q415" s="99" t="s">
        <v>75</v>
      </c>
      <c r="R415" s="100" t="s">
        <v>75</v>
      </c>
    </row>
    <row r="416" spans="16:18" x14ac:dyDescent="0.25">
      <c r="P416" s="98">
        <v>48304</v>
      </c>
      <c r="Q416" s="99" t="s">
        <v>75</v>
      </c>
      <c r="R416" s="100" t="s">
        <v>75</v>
      </c>
    </row>
    <row r="417" spans="16:18" x14ac:dyDescent="0.25">
      <c r="P417" s="98">
        <v>48334</v>
      </c>
      <c r="Q417" s="99" t="s">
        <v>75</v>
      </c>
      <c r="R417" s="100" t="s">
        <v>75</v>
      </c>
    </row>
    <row r="418" spans="16:18" x14ac:dyDescent="0.25">
      <c r="P418" s="98">
        <v>48365</v>
      </c>
      <c r="Q418" s="99" t="s">
        <v>75</v>
      </c>
      <c r="R418" s="100" t="s">
        <v>75</v>
      </c>
    </row>
    <row r="419" spans="16:18" x14ac:dyDescent="0.25">
      <c r="P419" s="98">
        <v>48395</v>
      </c>
      <c r="Q419" s="99" t="s">
        <v>75</v>
      </c>
      <c r="R419" s="100" t="s">
        <v>75</v>
      </c>
    </row>
    <row r="420" spans="16:18" x14ac:dyDescent="0.25">
      <c r="P420" s="98">
        <v>48426</v>
      </c>
      <c r="Q420" s="99" t="s">
        <v>75</v>
      </c>
      <c r="R420" s="100" t="s">
        <v>75</v>
      </c>
    </row>
    <row r="421" spans="16:18" x14ac:dyDescent="0.25">
      <c r="P421" s="98">
        <v>48457</v>
      </c>
      <c r="Q421" s="99" t="s">
        <v>75</v>
      </c>
      <c r="R421" s="100" t="s">
        <v>75</v>
      </c>
    </row>
    <row r="422" spans="16:18" x14ac:dyDescent="0.25">
      <c r="P422" s="98">
        <v>48487</v>
      </c>
      <c r="Q422" s="99" t="s">
        <v>75</v>
      </c>
      <c r="R422" s="100" t="s">
        <v>75</v>
      </c>
    </row>
    <row r="423" spans="16:18" x14ac:dyDescent="0.25">
      <c r="P423" s="98">
        <v>48518</v>
      </c>
      <c r="Q423" s="99" t="s">
        <v>75</v>
      </c>
      <c r="R423" s="100" t="s">
        <v>75</v>
      </c>
    </row>
    <row r="424" spans="16:18" x14ac:dyDescent="0.25">
      <c r="P424" s="98">
        <v>48548</v>
      </c>
      <c r="Q424" s="99" t="s">
        <v>75</v>
      </c>
      <c r="R424" s="100" t="s">
        <v>75</v>
      </c>
    </row>
    <row r="425" spans="16:18" x14ac:dyDescent="0.25">
      <c r="P425" s="98">
        <v>48579</v>
      </c>
      <c r="Q425" s="99" t="s">
        <v>75</v>
      </c>
      <c r="R425" s="100" t="s">
        <v>75</v>
      </c>
    </row>
    <row r="426" spans="16:18" x14ac:dyDescent="0.25">
      <c r="P426" s="98">
        <v>48610</v>
      </c>
      <c r="Q426" s="99" t="s">
        <v>75</v>
      </c>
      <c r="R426" s="100" t="s">
        <v>75</v>
      </c>
    </row>
    <row r="427" spans="16:18" x14ac:dyDescent="0.25">
      <c r="P427" s="98">
        <v>48638</v>
      </c>
      <c r="Q427" s="99" t="s">
        <v>75</v>
      </c>
      <c r="R427" s="100" t="s">
        <v>75</v>
      </c>
    </row>
    <row r="428" spans="16:18" x14ac:dyDescent="0.25">
      <c r="P428" s="98">
        <v>48669</v>
      </c>
      <c r="Q428" s="99" t="s">
        <v>75</v>
      </c>
      <c r="R428" s="100" t="s">
        <v>75</v>
      </c>
    </row>
    <row r="429" spans="16:18" x14ac:dyDescent="0.25">
      <c r="P429" s="98">
        <v>48699</v>
      </c>
      <c r="Q429" s="99" t="s">
        <v>75</v>
      </c>
      <c r="R429" s="100" t="s">
        <v>75</v>
      </c>
    </row>
    <row r="430" spans="16:18" x14ac:dyDescent="0.25">
      <c r="P430" s="98">
        <v>48730</v>
      </c>
      <c r="Q430" s="99" t="s">
        <v>75</v>
      </c>
      <c r="R430" s="100" t="s">
        <v>75</v>
      </c>
    </row>
    <row r="431" spans="16:18" x14ac:dyDescent="0.25">
      <c r="P431" s="98">
        <v>48760</v>
      </c>
      <c r="Q431" s="99" t="s">
        <v>75</v>
      </c>
      <c r="R431" s="100" t="s">
        <v>75</v>
      </c>
    </row>
    <row r="432" spans="16:18" x14ac:dyDescent="0.25">
      <c r="P432" s="98">
        <v>48791</v>
      </c>
      <c r="Q432" s="99" t="s">
        <v>75</v>
      </c>
      <c r="R432" s="100" t="s">
        <v>75</v>
      </c>
    </row>
    <row r="433" spans="16:18" x14ac:dyDescent="0.25">
      <c r="P433" s="98">
        <v>48822</v>
      </c>
      <c r="Q433" s="99" t="s">
        <v>75</v>
      </c>
      <c r="R433" s="100" t="s">
        <v>75</v>
      </c>
    </row>
    <row r="434" spans="16:18" x14ac:dyDescent="0.25">
      <c r="P434" s="98">
        <v>48852</v>
      </c>
      <c r="Q434" s="99" t="s">
        <v>75</v>
      </c>
      <c r="R434" s="100" t="s">
        <v>75</v>
      </c>
    </row>
    <row r="435" spans="16:18" x14ac:dyDescent="0.25">
      <c r="P435" s="98">
        <v>48883</v>
      </c>
      <c r="Q435" s="99" t="s">
        <v>75</v>
      </c>
      <c r="R435" s="100" t="s">
        <v>75</v>
      </c>
    </row>
    <row r="436" spans="16:18" x14ac:dyDescent="0.25">
      <c r="P436" s="98">
        <v>48913</v>
      </c>
      <c r="Q436" s="99" t="s">
        <v>75</v>
      </c>
      <c r="R436" s="100" t="s">
        <v>75</v>
      </c>
    </row>
    <row r="437" spans="16:18" x14ac:dyDescent="0.25">
      <c r="P437" s="98">
        <v>48944</v>
      </c>
      <c r="Q437" s="99" t="s">
        <v>75</v>
      </c>
      <c r="R437" s="100" t="s">
        <v>75</v>
      </c>
    </row>
    <row r="438" spans="16:18" x14ac:dyDescent="0.25">
      <c r="P438" s="98">
        <v>48975</v>
      </c>
      <c r="Q438" s="99" t="s">
        <v>75</v>
      </c>
      <c r="R438" s="100" t="s">
        <v>75</v>
      </c>
    </row>
    <row r="439" spans="16:18" x14ac:dyDescent="0.25">
      <c r="P439" s="98">
        <v>49003</v>
      </c>
      <c r="Q439" s="99" t="s">
        <v>75</v>
      </c>
      <c r="R439" s="100" t="s">
        <v>75</v>
      </c>
    </row>
    <row r="440" spans="16:18" x14ac:dyDescent="0.25">
      <c r="P440" s="98">
        <v>49034</v>
      </c>
      <c r="Q440" s="99" t="s">
        <v>75</v>
      </c>
      <c r="R440" s="100" t="s">
        <v>75</v>
      </c>
    </row>
    <row r="441" spans="16:18" x14ac:dyDescent="0.25">
      <c r="P441" s="98">
        <v>49064</v>
      </c>
      <c r="Q441" s="99" t="s">
        <v>75</v>
      </c>
      <c r="R441" s="100" t="s">
        <v>75</v>
      </c>
    </row>
    <row r="442" spans="16:18" x14ac:dyDescent="0.25">
      <c r="P442" s="98">
        <v>49095</v>
      </c>
      <c r="Q442" s="99" t="s">
        <v>75</v>
      </c>
      <c r="R442" s="100" t="s">
        <v>75</v>
      </c>
    </row>
    <row r="443" spans="16:18" x14ac:dyDescent="0.25">
      <c r="P443" s="98">
        <v>49125</v>
      </c>
      <c r="Q443" s="99" t="s">
        <v>75</v>
      </c>
      <c r="R443" s="100" t="s">
        <v>75</v>
      </c>
    </row>
    <row r="444" spans="16:18" x14ac:dyDescent="0.25">
      <c r="P444" s="98">
        <v>49156</v>
      </c>
      <c r="Q444" s="99" t="s">
        <v>75</v>
      </c>
      <c r="R444" s="100" t="s">
        <v>75</v>
      </c>
    </row>
    <row r="445" spans="16:18" x14ac:dyDescent="0.25">
      <c r="P445" s="98">
        <v>49187</v>
      </c>
      <c r="Q445" s="99" t="s">
        <v>75</v>
      </c>
      <c r="R445" s="100" t="s">
        <v>75</v>
      </c>
    </row>
    <row r="446" spans="16:18" x14ac:dyDescent="0.25">
      <c r="P446" s="98">
        <v>49217</v>
      </c>
      <c r="Q446" s="99" t="s">
        <v>75</v>
      </c>
      <c r="R446" s="100" t="s">
        <v>75</v>
      </c>
    </row>
    <row r="447" spans="16:18" x14ac:dyDescent="0.25">
      <c r="P447" s="98">
        <v>49248</v>
      </c>
      <c r="Q447" s="99" t="s">
        <v>75</v>
      </c>
      <c r="R447" s="100" t="s">
        <v>75</v>
      </c>
    </row>
    <row r="448" spans="16:18" x14ac:dyDescent="0.25">
      <c r="P448" s="98">
        <v>49278</v>
      </c>
      <c r="Q448" s="99" t="s">
        <v>75</v>
      </c>
      <c r="R448" s="100" t="s">
        <v>75</v>
      </c>
    </row>
    <row r="449" spans="16:18" x14ac:dyDescent="0.25">
      <c r="P449" s="98">
        <v>49309</v>
      </c>
      <c r="Q449" s="99" t="s">
        <v>75</v>
      </c>
      <c r="R449" s="100" t="s">
        <v>75</v>
      </c>
    </row>
    <row r="450" spans="16:18" x14ac:dyDescent="0.25">
      <c r="P450" s="98">
        <v>49340</v>
      </c>
      <c r="Q450" s="99" t="s">
        <v>75</v>
      </c>
      <c r="R450" s="100" t="s">
        <v>75</v>
      </c>
    </row>
    <row r="451" spans="16:18" x14ac:dyDescent="0.25">
      <c r="P451" s="98">
        <v>49368</v>
      </c>
      <c r="Q451" s="99" t="s">
        <v>75</v>
      </c>
      <c r="R451" s="100" t="s">
        <v>75</v>
      </c>
    </row>
    <row r="452" spans="16:18" x14ac:dyDescent="0.25">
      <c r="P452" s="98">
        <v>49399</v>
      </c>
      <c r="Q452" s="99" t="s">
        <v>75</v>
      </c>
      <c r="R452" s="100" t="s">
        <v>75</v>
      </c>
    </row>
    <row r="453" spans="16:18" x14ac:dyDescent="0.25">
      <c r="P453" s="98">
        <v>49429</v>
      </c>
      <c r="Q453" s="99" t="s">
        <v>75</v>
      </c>
      <c r="R453" s="100" t="s">
        <v>75</v>
      </c>
    </row>
    <row r="454" spans="16:18" x14ac:dyDescent="0.25">
      <c r="P454" s="98">
        <v>49460</v>
      </c>
      <c r="Q454" s="99" t="s">
        <v>75</v>
      </c>
      <c r="R454" s="100" t="s">
        <v>75</v>
      </c>
    </row>
    <row r="455" spans="16:18" x14ac:dyDescent="0.25">
      <c r="P455" s="98">
        <v>49490</v>
      </c>
      <c r="Q455" s="99" t="s">
        <v>75</v>
      </c>
      <c r="R455" s="100" t="s">
        <v>75</v>
      </c>
    </row>
    <row r="456" spans="16:18" x14ac:dyDescent="0.25">
      <c r="P456" s="98">
        <v>49521</v>
      </c>
      <c r="Q456" s="99" t="s">
        <v>75</v>
      </c>
      <c r="R456" s="100" t="s">
        <v>75</v>
      </c>
    </row>
    <row r="457" spans="16:18" x14ac:dyDescent="0.25">
      <c r="P457" s="98">
        <v>49552</v>
      </c>
      <c r="Q457" s="99" t="s">
        <v>75</v>
      </c>
      <c r="R457" s="100" t="s">
        <v>75</v>
      </c>
    </row>
    <row r="458" spans="16:18" x14ac:dyDescent="0.25">
      <c r="P458" s="98">
        <v>49582</v>
      </c>
      <c r="Q458" s="99" t="s">
        <v>75</v>
      </c>
      <c r="R458" s="100" t="s">
        <v>75</v>
      </c>
    </row>
    <row r="459" spans="16:18" x14ac:dyDescent="0.25">
      <c r="P459" s="98">
        <v>49613</v>
      </c>
      <c r="Q459" s="99" t="s">
        <v>75</v>
      </c>
      <c r="R459" s="100" t="s">
        <v>75</v>
      </c>
    </row>
    <row r="460" spans="16:18" x14ac:dyDescent="0.25">
      <c r="P460" s="98">
        <v>49643</v>
      </c>
      <c r="Q460" s="99" t="s">
        <v>75</v>
      </c>
      <c r="R460" s="100" t="s">
        <v>75</v>
      </c>
    </row>
    <row r="461" spans="16:18" x14ac:dyDescent="0.25">
      <c r="P461" s="98">
        <v>49674</v>
      </c>
      <c r="Q461" s="99" t="s">
        <v>75</v>
      </c>
      <c r="R461" s="100" t="s">
        <v>75</v>
      </c>
    </row>
    <row r="462" spans="16:18" x14ac:dyDescent="0.25">
      <c r="P462" s="98">
        <v>49705</v>
      </c>
      <c r="Q462" s="99" t="s">
        <v>75</v>
      </c>
      <c r="R462" s="100" t="s">
        <v>75</v>
      </c>
    </row>
    <row r="463" spans="16:18" x14ac:dyDescent="0.25">
      <c r="P463" s="98">
        <v>49734</v>
      </c>
      <c r="Q463" s="99" t="s">
        <v>75</v>
      </c>
      <c r="R463" s="100" t="s">
        <v>75</v>
      </c>
    </row>
    <row r="464" spans="16:18" x14ac:dyDescent="0.25">
      <c r="P464" s="98">
        <v>49765</v>
      </c>
      <c r="Q464" s="99" t="s">
        <v>75</v>
      </c>
      <c r="R464" s="100" t="s">
        <v>75</v>
      </c>
    </row>
    <row r="465" spans="16:18" x14ac:dyDescent="0.25">
      <c r="P465" s="98">
        <v>49795</v>
      </c>
      <c r="Q465" s="99" t="s">
        <v>75</v>
      </c>
      <c r="R465" s="100" t="s">
        <v>75</v>
      </c>
    </row>
    <row r="466" spans="16:18" x14ac:dyDescent="0.25">
      <c r="P466" s="98">
        <v>49826</v>
      </c>
      <c r="Q466" s="99" t="s">
        <v>75</v>
      </c>
      <c r="R466" s="100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14645-AC06-44F1-88CF-C5E39440824E}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03" t="s">
        <v>0</v>
      </c>
      <c r="F1" t="s">
        <v>55</v>
      </c>
      <c r="G1" t="s">
        <v>8</v>
      </c>
    </row>
    <row r="2" spans="1:7" ht="15.75" x14ac:dyDescent="0.25">
      <c r="A2" s="104" t="s">
        <v>9</v>
      </c>
      <c r="B2" t="s">
        <v>56</v>
      </c>
      <c r="C2" t="s">
        <v>57</v>
      </c>
      <c r="E2" s="98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04" t="s">
        <v>10</v>
      </c>
      <c r="B3" t="s">
        <v>58</v>
      </c>
      <c r="C3" t="s">
        <v>59</v>
      </c>
      <c r="E3" s="98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04" t="s">
        <v>11</v>
      </c>
      <c r="B4" t="s">
        <v>60</v>
      </c>
      <c r="C4" t="s">
        <v>61</v>
      </c>
      <c r="E4" s="98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04" t="s">
        <v>12</v>
      </c>
      <c r="B5" t="s">
        <v>62</v>
      </c>
      <c r="C5" t="s">
        <v>63</v>
      </c>
      <c r="E5" s="98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04" t="s">
        <v>17</v>
      </c>
      <c r="B6" t="s">
        <v>64</v>
      </c>
      <c r="C6" t="s">
        <v>65</v>
      </c>
      <c r="E6" s="98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04" t="s">
        <v>18</v>
      </c>
      <c r="B7" t="s">
        <v>66</v>
      </c>
      <c r="C7" t="s">
        <v>67</v>
      </c>
      <c r="E7" s="98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04" t="s">
        <v>19</v>
      </c>
      <c r="B8" t="s">
        <v>68</v>
      </c>
      <c r="C8" t="s">
        <v>69</v>
      </c>
      <c r="E8" s="98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04" t="s">
        <v>20</v>
      </c>
      <c r="B9" t="s">
        <v>70</v>
      </c>
      <c r="C9" t="s">
        <v>71</v>
      </c>
      <c r="E9" s="98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04"/>
      <c r="E10" s="98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05" t="s">
        <v>72</v>
      </c>
      <c r="B11" s="106" t="e">
        <f>VLOOKUP(#REF!,$A$2:$C$9,2,0)</f>
        <v>#REF!</v>
      </c>
      <c r="C11" s="106" t="e">
        <f>VLOOKUP(#REF!,$A$2:$C$9,3,0)</f>
        <v>#REF!</v>
      </c>
      <c r="E11" s="98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04"/>
      <c r="E12" s="98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04"/>
      <c r="E13" s="98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04"/>
      <c r="E14" s="98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04"/>
      <c r="E15" s="98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04"/>
      <c r="E16" s="98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04"/>
      <c r="E17" s="98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04"/>
      <c r="E18" s="98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04"/>
      <c r="E19" s="98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04"/>
      <c r="E20" s="98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04"/>
      <c r="E21" s="98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04"/>
      <c r="E22" s="98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04"/>
      <c r="E23" s="98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04"/>
      <c r="E24" s="98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04"/>
      <c r="E25" s="98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04"/>
      <c r="E26" s="98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04"/>
      <c r="E27" s="98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98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98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98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98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98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98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98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98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98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98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98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98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98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98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98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98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98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98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98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98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98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98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98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98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98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98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98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98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98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98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98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98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98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98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98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98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98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98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98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98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98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98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98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98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98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98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98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98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98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98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98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98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98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98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98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98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98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98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98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98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98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98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98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98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98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98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98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98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98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98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98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98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98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98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98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98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98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98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98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98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98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98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98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98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98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98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98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98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98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98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98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98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98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98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98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98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98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98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98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98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98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98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98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98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98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98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Yujia Wang</dc:creator>
  <cp:lastModifiedBy>Yujia Wang</cp:lastModifiedBy>
  <dcterms:created xsi:type="dcterms:W3CDTF">2023-04-18T17:17:41Z</dcterms:created>
  <dcterms:modified xsi:type="dcterms:W3CDTF">2023-04-18T19:29:34Z</dcterms:modified>
</cp:coreProperties>
</file>